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C:\Users\AngelaDeRose\USGBC Dropbox\GBCI - SITES\Certification\USER resources and guidance\"/>
    </mc:Choice>
  </mc:AlternateContent>
  <xr:revisionPtr revIDLastSave="0" documentId="8_{2A3D8521-AB6F-44B9-A2CD-FEAD6FAFAB40}" xr6:coauthVersionLast="47" xr6:coauthVersionMax="47" xr10:uidLastSave="{00000000-0000-0000-0000-000000000000}"/>
  <bookViews>
    <workbookView xWindow="22932" yWindow="-108" windowWidth="23256" windowHeight="12576" tabRatio="602" xr2:uid="{00000000-000D-0000-FFFF-FFFF00000000}"/>
  </bookViews>
  <sheets>
    <sheet name="1. Project Information Form" sheetId="17" r:id="rId1"/>
    <sheet name="2. SITES Credit Submission Form" sheetId="15" r:id="rId2"/>
    <sheet name="3. SITES Scorecard Summary" sheetId="14" r:id="rId3"/>
    <sheet name="Lists" sheetId="16" state="hidden"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35" i="15" l="1"/>
  <c r="E34" i="14" s="1"/>
  <c r="H33" i="15"/>
  <c r="H65" i="15"/>
  <c r="H37" i="15"/>
  <c r="H71" i="15"/>
  <c r="H39" i="15"/>
  <c r="H36" i="15"/>
  <c r="E70" i="15"/>
  <c r="E69" i="15"/>
  <c r="E64" i="15"/>
  <c r="E63" i="15"/>
  <c r="E62" i="15"/>
  <c r="E41" i="15"/>
  <c r="E32" i="15"/>
  <c r="E31" i="15"/>
  <c r="E30" i="15"/>
  <c r="E25" i="15"/>
  <c r="E24" i="15"/>
  <c r="E22" i="15"/>
  <c r="E21" i="15"/>
  <c r="E20" i="15"/>
  <c r="E14" i="15"/>
  <c r="E15" i="15"/>
  <c r="E16" i="15"/>
  <c r="H81" i="15"/>
  <c r="H80" i="15"/>
  <c r="H79" i="15"/>
  <c r="H78" i="15"/>
  <c r="H77" i="15"/>
  <c r="H76" i="15"/>
  <c r="H72" i="15"/>
  <c r="H75" i="15"/>
  <c r="H74" i="15"/>
  <c r="H73" i="15"/>
  <c r="H67" i="15"/>
  <c r="H68" i="15"/>
  <c r="H66" i="15"/>
  <c r="H60" i="15"/>
  <c r="H42" i="15"/>
  <c r="H61" i="15"/>
  <c r="H59" i="15"/>
  <c r="H58" i="15"/>
  <c r="H56" i="15"/>
  <c r="H53" i="15"/>
  <c r="H54" i="15"/>
  <c r="H55" i="15"/>
  <c r="H52" i="15"/>
  <c r="H57" i="15"/>
  <c r="H51" i="15"/>
  <c r="H44" i="15"/>
  <c r="H48" i="15"/>
  <c r="H49" i="15"/>
  <c r="H50" i="15"/>
  <c r="H47" i="15"/>
  <c r="H46" i="15"/>
  <c r="H45" i="15"/>
  <c r="H43" i="15"/>
  <c r="H19" i="15"/>
  <c r="H40" i="15"/>
  <c r="H38" i="15"/>
  <c r="H34" i="15"/>
  <c r="H26" i="15"/>
  <c r="H29" i="15"/>
  <c r="H28" i="15"/>
  <c r="H17" i="15"/>
  <c r="H27" i="15"/>
  <c r="H23" i="15"/>
  <c r="H18" i="15"/>
  <c r="E13" i="15" l="1"/>
  <c r="E11" i="14" l="1"/>
  <c r="E10" i="14"/>
  <c r="J43" i="14"/>
  <c r="J44" i="14"/>
  <c r="J42" i="14"/>
  <c r="J38" i="14"/>
  <c r="J39" i="14"/>
  <c r="J37" i="14"/>
  <c r="J31" i="14"/>
  <c r="J32" i="14"/>
  <c r="J33" i="14"/>
  <c r="J34" i="14"/>
  <c r="J30" i="14"/>
  <c r="J23" i="14"/>
  <c r="J24" i="14"/>
  <c r="J25" i="14"/>
  <c r="J22" i="14"/>
  <c r="J7" i="14"/>
  <c r="J8" i="14"/>
  <c r="J9" i="14"/>
  <c r="J10" i="14"/>
  <c r="J11" i="14"/>
  <c r="J12" i="14"/>
  <c r="J13" i="14"/>
  <c r="J14" i="14"/>
  <c r="J15" i="14"/>
  <c r="J16" i="14"/>
  <c r="J6" i="14"/>
  <c r="E44" i="14"/>
  <c r="E45" i="14"/>
  <c r="E46" i="14"/>
  <c r="E47" i="14"/>
  <c r="E48" i="14"/>
  <c r="E49" i="14"/>
  <c r="E50" i="14"/>
  <c r="E51" i="14"/>
  <c r="E43" i="14"/>
  <c r="E33" i="14"/>
  <c r="E35" i="14"/>
  <c r="E36" i="14"/>
  <c r="E37" i="14"/>
  <c r="E38" i="14"/>
  <c r="E39" i="14"/>
  <c r="E32" i="14"/>
  <c r="E24" i="14"/>
  <c r="E25" i="14"/>
  <c r="E26" i="14"/>
  <c r="E23" i="14"/>
  <c r="E18" i="14"/>
  <c r="E14" i="14" s="1"/>
  <c r="E12" i="14"/>
  <c r="J27" i="14" l="1"/>
  <c r="J5" i="14"/>
  <c r="J41" i="14"/>
  <c r="J36" i="14"/>
  <c r="J18" i="14"/>
  <c r="E41" i="14"/>
  <c r="E28" i="14"/>
  <c r="E20" i="14"/>
  <c r="E5" i="14"/>
  <c r="J46"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Danielle Pieranunzi</author>
    <author>Angela DeRose</author>
  </authors>
  <commentList>
    <comment ref="B11" authorId="0" shapeId="0" xr:uid="{5D1DA421-4A1B-4EDE-A1B9-6B1E69872F37}">
      <text>
        <r>
          <rPr>
            <sz val="9"/>
            <color indexed="81"/>
            <rFont val="Tahoma"/>
            <family val="2"/>
          </rPr>
          <t>Total site area represents the entire area within the SITES project boundary.The total site area should exclude the area of regularly occupied buildings, unless a portion (e.g., green roof) counts toward SITES credits.</t>
        </r>
      </text>
    </comment>
    <comment ref="B12" authorId="0" shapeId="0" xr:uid="{5FAC5654-38EA-4619-BA1E-E56CDF98C953}">
      <text>
        <r>
          <rPr>
            <sz val="9"/>
            <color indexed="81"/>
            <rFont val="Tahoma"/>
            <family val="2"/>
          </rPr>
          <t>Existing vegetated area is the pre-project area within the SITES project boundary that supports vegetation, including any invasive vegetation.</t>
        </r>
      </text>
    </comment>
    <comment ref="B13" authorId="1" shapeId="0" xr:uid="{BFFB8CFD-015B-4C18-AE25-648D66730B29}">
      <text>
        <r>
          <rPr>
            <b/>
            <sz val="9"/>
            <color indexed="81"/>
            <rFont val="Tahoma"/>
            <family val="2"/>
          </rPr>
          <t>Vegetation and Soil Protection Zones (VSPZs)</t>
        </r>
        <r>
          <rPr>
            <sz val="9"/>
            <color indexed="81"/>
            <rFont val="Tahoma"/>
            <family val="2"/>
          </rPr>
          <t xml:space="preserve"> are areas identified during the predesign phase that will be protected from all disturbances throughout the construction process to prevent damage to vegetation, soil structure, and function. Pre-design P2.3 Designate and communicate Vegetation and Soil Protection Zones (VSPZs) describes the requirements for VSPZs.</t>
        </r>
      </text>
    </comment>
    <comment ref="B22" authorId="0" shapeId="0" xr:uid="{9888E705-848B-4ED2-B7D7-8CB16F1F8398}">
      <text>
        <r>
          <rPr>
            <b/>
            <sz val="9"/>
            <color indexed="81"/>
            <rFont val="Tahoma"/>
            <family val="2"/>
          </rPr>
          <t>Total site users</t>
        </r>
        <r>
          <rPr>
            <sz val="9"/>
            <color indexed="81"/>
            <rFont val="Tahoma"/>
            <family val="2"/>
          </rPr>
          <t xml:space="preserve"> number represents the typical number of simultaneous users on a site during the busiest time period, excluding rare or singular events. Site users are defined as individuals who are expected to occupy, work at, or pass through the site. Users may visit the site regularly or only periodically. See more details on page xxvi of the </t>
        </r>
        <r>
          <rPr>
            <i/>
            <sz val="9"/>
            <color indexed="81"/>
            <rFont val="Tahoma"/>
            <family val="2"/>
          </rPr>
          <t>SITES v2 Reference Guide</t>
        </r>
        <r>
          <rPr>
            <sz val="9"/>
            <color indexed="81"/>
            <rFont val="Tahoma"/>
            <family val="2"/>
          </rPr>
          <t>.</t>
        </r>
      </text>
    </comment>
    <comment ref="B23" authorId="0" shapeId="0" xr:uid="{2DAA1204-668A-4D39-8A19-C0F5F3DB9E65}">
      <text>
        <r>
          <rPr>
            <sz val="9"/>
            <color indexed="81"/>
            <rFont val="Tahoma"/>
            <family val="2"/>
          </rPr>
          <t xml:space="preserve">To the best of your knowledge, estimate the impact the new project will have on the larger community.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Angela DeRose</author>
  </authors>
  <commentList>
    <comment ref="E11" authorId="0" shapeId="0" xr:uid="{8EAC6DA7-8E47-4CCD-AB52-C45BA40DC56F}">
      <text>
        <r>
          <rPr>
            <sz val="10"/>
            <color indexed="81"/>
            <rFont val="Tahoma"/>
            <family val="2"/>
          </rPr>
          <t>Please indicate all credits your project is attempting.</t>
        </r>
      </text>
    </comment>
    <comment ref="C39" authorId="0" shapeId="0" xr:uid="{D224B0C4-7A69-403D-949D-815AE42F3B1E}">
      <text>
        <r>
          <rPr>
            <sz val="10"/>
            <color indexed="81"/>
            <rFont val="Tahoma"/>
            <family val="2"/>
          </rPr>
          <t>Projects can pursue both Options 2 and 3.</t>
        </r>
      </text>
    </comment>
  </commentList>
</comments>
</file>

<file path=xl/sharedStrings.xml><?xml version="1.0" encoding="utf-8"?>
<sst xmlns="http://schemas.openxmlformats.org/spreadsheetml/2006/main" count="682" uniqueCount="311">
  <si>
    <t>PROJECT INFORMATION</t>
  </si>
  <si>
    <t xml:space="preserve"> 1: SITE CONTEXT</t>
  </si>
  <si>
    <t xml:space="preserve">Possible Points: </t>
  </si>
  <si>
    <t xml:space="preserve"> 6: SITE DESIGN - HUMAN HEALTH + WELL-BEING</t>
  </si>
  <si>
    <t xml:space="preserve"> CONTEXT P1.1</t>
  </si>
  <si>
    <t>Limit development on farmland</t>
  </si>
  <si>
    <t xml:space="preserve"> HHWB C6.1</t>
  </si>
  <si>
    <t>Protect and maintain cultural and historic places</t>
  </si>
  <si>
    <t xml:space="preserve"> CONTEXT P1.2</t>
  </si>
  <si>
    <t xml:space="preserve">Protect floodplain functions </t>
  </si>
  <si>
    <t xml:space="preserve"> HHWB C6.2</t>
  </si>
  <si>
    <t xml:space="preserve">Provide optimum site accessibility, safety, and wayfinding </t>
  </si>
  <si>
    <t xml:space="preserve"> CONTEXT P1.3</t>
  </si>
  <si>
    <t>Conserve aquatic ecosystems</t>
    <phoneticPr fontId="2" type="noConversion"/>
  </si>
  <si>
    <t xml:space="preserve"> HHWB C6.3</t>
  </si>
  <si>
    <t>Promote equitable site use</t>
  </si>
  <si>
    <t xml:space="preserve"> CONTEXT P1.4</t>
  </si>
  <si>
    <t>Conserve habitats for threatened and endangered species</t>
    <phoneticPr fontId="2" type="noConversion"/>
  </si>
  <si>
    <t xml:space="preserve"> HHWB C6.4</t>
  </si>
  <si>
    <t>Support mental restoration</t>
  </si>
  <si>
    <t xml:space="preserve"> CONTEXT C1.5</t>
  </si>
  <si>
    <t>Redevelop degraded sites</t>
  </si>
  <si>
    <t xml:space="preserve"> HHWB C6.5</t>
  </si>
  <si>
    <t>Support physical activity</t>
  </si>
  <si>
    <t xml:space="preserve"> CONTEXT C1.6</t>
  </si>
  <si>
    <t>Locate projects within existing developed areas</t>
  </si>
  <si>
    <t xml:space="preserve"> HHWB C6.6</t>
  </si>
  <si>
    <t>Support social connection</t>
  </si>
  <si>
    <t xml:space="preserve"> CONTEXT C1.7</t>
  </si>
  <si>
    <t>Connect to multi-modal transit networks</t>
  </si>
  <si>
    <t xml:space="preserve"> HHWB C6.7</t>
  </si>
  <si>
    <t>Provide on-site food production</t>
  </si>
  <si>
    <t xml:space="preserve"> HHWB C6.8</t>
  </si>
  <si>
    <t>Reduce light pollution</t>
  </si>
  <si>
    <t xml:space="preserve"> 2: PRE-DESIGN ASSESSMENT + PLANNING</t>
  </si>
  <si>
    <t xml:space="preserve"> HHWB C6.9</t>
  </si>
  <si>
    <t>Encourage fuel efficient and multi-modal transportation</t>
  </si>
  <si>
    <t xml:space="preserve"> PRE-DESIGN P2.1</t>
  </si>
  <si>
    <t>Use an integrative design process</t>
    <phoneticPr fontId="2" type="noConversion"/>
  </si>
  <si>
    <t xml:space="preserve"> HHWB C6.10</t>
  </si>
  <si>
    <t xml:space="preserve">Minimize exposure to environmental tobacco smoke </t>
  </si>
  <si>
    <t xml:space="preserve"> PRE-DESIGN P2.2</t>
  </si>
  <si>
    <t xml:space="preserve">Conduct a pre-design site assessment </t>
    <phoneticPr fontId="2" type="noConversion"/>
  </si>
  <si>
    <t xml:space="preserve"> HHWB C6.11</t>
  </si>
  <si>
    <t>Support local economy</t>
  </si>
  <si>
    <t xml:space="preserve"> PRE-DESIGN P2.3</t>
  </si>
  <si>
    <t>Designate and communicate VSPZs</t>
  </si>
  <si>
    <t xml:space="preserve"> PRE-DESIGN C2.4</t>
  </si>
  <si>
    <t>Engage users and stakeholders</t>
  </si>
  <si>
    <t xml:space="preserve"> 7: CONSTRUCTION</t>
  </si>
  <si>
    <t xml:space="preserve"> CONSTRUCTION P7.1</t>
  </si>
  <si>
    <t>Communicate and verify sustainable construction practices</t>
  </si>
  <si>
    <t xml:space="preserve"> 3: SITE DESIGN - WATER</t>
  </si>
  <si>
    <t xml:space="preserve"> CONSTRUCTION P7.2</t>
  </si>
  <si>
    <t>Control and retain construction pollutants</t>
  </si>
  <si>
    <t xml:space="preserve"> WATER P3.1</t>
  </si>
  <si>
    <t xml:space="preserve">Manage precipitation on site </t>
    <phoneticPr fontId="2" type="noConversion"/>
  </si>
  <si>
    <t xml:space="preserve"> CONSTRUCTION P7.3</t>
  </si>
  <si>
    <t>Restore soils disturbed during construction</t>
  </si>
  <si>
    <t xml:space="preserve"> WATER P3.2</t>
  </si>
  <si>
    <t xml:space="preserve">Reduce water use for landscape irrigation </t>
  </si>
  <si>
    <t xml:space="preserve"> CONSTRUCTION C7.4</t>
  </si>
  <si>
    <t>Restore soils disturbed by previous development</t>
  </si>
  <si>
    <t xml:space="preserve"> WATER C3.3</t>
  </si>
  <si>
    <t>Manage precipitation beyond baseline</t>
  </si>
  <si>
    <t xml:space="preserve"> CONSTRUCTION C7.5</t>
  </si>
  <si>
    <t>Divert construction and demolition materials from disposal</t>
  </si>
  <si>
    <t xml:space="preserve"> WATER C3.4</t>
  </si>
  <si>
    <t>Reduce outdoor water use</t>
  </si>
  <si>
    <t xml:space="preserve"> CONSTRUCTION C7.6</t>
  </si>
  <si>
    <t>Divert reusable vegetation, rocks, and soil from disposal</t>
  </si>
  <si>
    <t xml:space="preserve"> WATER C3.5</t>
  </si>
  <si>
    <t>Design functional stormwater features as amenities</t>
  </si>
  <si>
    <t xml:space="preserve"> CONSTRUCTION C7.7</t>
  </si>
  <si>
    <t>Protect air quality during construction</t>
  </si>
  <si>
    <t xml:space="preserve"> WATER C3.6</t>
  </si>
  <si>
    <t>Restore aquatic ecosystems</t>
  </si>
  <si>
    <t xml:space="preserve"> 8. OPERATIONS + MAINTENANCE</t>
  </si>
  <si>
    <t xml:space="preserve"> 4: SITE DESIGN - SOIL + VEGETATION</t>
  </si>
  <si>
    <t xml:space="preserve"> O+M P8.1</t>
  </si>
  <si>
    <t>Plan for sustainable site maintenance</t>
  </si>
  <si>
    <t xml:space="preserve"> SOIL+VEG P4.1</t>
  </si>
  <si>
    <t>Create and communicate a soil management plan</t>
  </si>
  <si>
    <t xml:space="preserve"> O+M P8.2</t>
  </si>
  <si>
    <t>Provide for storage and collection of recyclables</t>
  </si>
  <si>
    <t xml:space="preserve"> SOIL+VEG P4.2</t>
  </si>
  <si>
    <t>Control and manage invasive plants</t>
  </si>
  <si>
    <t xml:space="preserve"> O+M C8.3</t>
  </si>
  <si>
    <t>Recycle organic matter</t>
  </si>
  <si>
    <t xml:space="preserve"> SOIL+VEG P4.3</t>
  </si>
  <si>
    <t>Use appropriate plants</t>
  </si>
  <si>
    <t xml:space="preserve"> O+M C8.4</t>
  </si>
  <si>
    <t>Minimize pesticide and fertilizer use</t>
  </si>
  <si>
    <t xml:space="preserve"> SOIL+VEG C4.4</t>
  </si>
  <si>
    <t>Conserve healthy soils and appropriate vegetation</t>
  </si>
  <si>
    <t xml:space="preserve"> O+M C8.5</t>
  </si>
  <si>
    <t>Reduce outdoor energy consumption</t>
  </si>
  <si>
    <t xml:space="preserve"> SOIL+VEG C4.5</t>
  </si>
  <si>
    <t>Conserve special status vegetation</t>
  </si>
  <si>
    <t xml:space="preserve"> O+M C8.6</t>
  </si>
  <si>
    <t>Use renewable sources for landscape electricity needs</t>
  </si>
  <si>
    <t xml:space="preserve"> SOIL+VEG C4.6</t>
  </si>
  <si>
    <t>Conserve and use native plants</t>
  </si>
  <si>
    <t xml:space="preserve"> O+M C8.7</t>
  </si>
  <si>
    <t>Protect air quality during landscape maintenance</t>
  </si>
  <si>
    <t xml:space="preserve"> SOIL+VEG C4.7</t>
  </si>
  <si>
    <t xml:space="preserve">Conserve and restore native plant communities </t>
  </si>
  <si>
    <t xml:space="preserve"> SOIL+VEG C4.8</t>
  </si>
  <si>
    <t>Optimize biomass</t>
  </si>
  <si>
    <t xml:space="preserve"> 9. EDUCATION + PERFORMANCE MONITORING</t>
  </si>
  <si>
    <t xml:space="preserve"> SOIL+VEG C4.9</t>
  </si>
  <si>
    <t>Reduce urban heat island effects</t>
  </si>
  <si>
    <t xml:space="preserve"> EDUCATION C9.1</t>
  </si>
  <si>
    <t>Promote sustainability awareness and education</t>
  </si>
  <si>
    <t xml:space="preserve"> SOIL+VEG C4.10</t>
  </si>
  <si>
    <t>Use vegetation to minimize building energy use</t>
  </si>
  <si>
    <t xml:space="preserve"> EDUCATION C9.2</t>
  </si>
  <si>
    <t>Develop and communicate a case study</t>
  </si>
  <si>
    <t xml:space="preserve"> SOIL+VEG C4.11</t>
  </si>
  <si>
    <t>Reduce the risk of catastrophic wildfire</t>
  </si>
  <si>
    <t xml:space="preserve"> EDUCATION C9.3</t>
  </si>
  <si>
    <t>Plan to monitor and report site performance</t>
  </si>
  <si>
    <t xml:space="preserve"> 5: SITE DESIGN - MATERIALS SELECTION</t>
  </si>
  <si>
    <t xml:space="preserve"> 10. INNOVATION OR EXEMPLARY PERFORMANCE</t>
  </si>
  <si>
    <t xml:space="preserve"> MATERIALS P5.1</t>
  </si>
  <si>
    <t>Eliminate the use of wood from threatened tree species</t>
  </si>
  <si>
    <t xml:space="preserve"> INNOVATION C10.1</t>
  </si>
  <si>
    <t>Innovation or exemplary performance</t>
  </si>
  <si>
    <t xml:space="preserve"> MATERIALS C5.2</t>
  </si>
  <si>
    <t>Maintain on-site structures and paving</t>
  </si>
  <si>
    <t xml:space="preserve"> INNOVATION C10.2</t>
  </si>
  <si>
    <t xml:space="preserve"> MATERIALS C5.3</t>
  </si>
  <si>
    <t>Design for adaptability and disassembly</t>
  </si>
  <si>
    <t xml:space="preserve"> INNOVATION C10.3</t>
  </si>
  <si>
    <t xml:space="preserve"> MATERIALS C5.4</t>
  </si>
  <si>
    <t>Use salvaged materials and plants</t>
  </si>
  <si>
    <t xml:space="preserve"> MATERIALS C5.5</t>
  </si>
  <si>
    <t>Use recycled content materials</t>
  </si>
  <si>
    <t xml:space="preserve"> MATERIALS C5.6</t>
  </si>
  <si>
    <t>Use regional materials</t>
  </si>
  <si>
    <t xml:space="preserve"> MATERIALS C5.7</t>
  </si>
  <si>
    <t>Support responsible extraction of raw materials</t>
  </si>
  <si>
    <t xml:space="preserve"> MATERIALS C5.8</t>
  </si>
  <si>
    <t>Support transparency and safer chemistry</t>
  </si>
  <si>
    <t>Points</t>
  </si>
  <si>
    <t xml:space="preserve"> MATERIALS C5.9</t>
  </si>
  <si>
    <t>Support sustainability in materials manufacturing</t>
  </si>
  <si>
    <t xml:space="preserve">  CERTIFIED</t>
  </si>
  <si>
    <t xml:space="preserve"> MATERIALS C5.10</t>
  </si>
  <si>
    <t>Support sustainability in plant production</t>
  </si>
  <si>
    <t>SILVER</t>
  </si>
  <si>
    <t>GOLD</t>
  </si>
  <si>
    <t>PLATINUM</t>
  </si>
  <si>
    <t xml:space="preserve">1. SITE CONTEXT </t>
  </si>
  <si>
    <t xml:space="preserve">2. PRE-DESIGN ASSESSMENT AND PLANNING </t>
  </si>
  <si>
    <t xml:space="preserve">3. SITE DESIGN - WATER </t>
  </si>
  <si>
    <t xml:space="preserve">4. SITE DESIGN - SOIL + VEGETATION </t>
  </si>
  <si>
    <t xml:space="preserve">5. SITE DESIGN - MATERIALS SELECTION </t>
  </si>
  <si>
    <t xml:space="preserve">6. SITE DESIGN - HUMAN HEALTH + WELL-BEING </t>
  </si>
  <si>
    <t xml:space="preserve">7. CONSTRUCTION </t>
  </si>
  <si>
    <t>8. OPERATIONS + MAINTENANCE</t>
  </si>
  <si>
    <t>9. EDUCATION +  PERFORMANCE MONITORING</t>
  </si>
  <si>
    <t xml:space="preserve">10. INNOVATION OR EXEMPLARY CREDITS </t>
  </si>
  <si>
    <t>Description</t>
  </si>
  <si>
    <t>Review Phase</t>
  </si>
  <si>
    <t xml:space="preserve">Option </t>
  </si>
  <si>
    <t>Date Submitted</t>
  </si>
  <si>
    <t>Select</t>
  </si>
  <si>
    <t>Yes</t>
  </si>
  <si>
    <t>No</t>
  </si>
  <si>
    <t>Case 1</t>
  </si>
  <si>
    <t>Case 2</t>
  </si>
  <si>
    <t>Case 3</t>
  </si>
  <si>
    <t>Option 1</t>
  </si>
  <si>
    <t>Option 2</t>
  </si>
  <si>
    <t>Option 3</t>
  </si>
  <si>
    <t xml:space="preserve">Case </t>
  </si>
  <si>
    <t>Standard Review</t>
  </si>
  <si>
    <t>Split Review</t>
  </si>
  <si>
    <t>Final Review</t>
  </si>
  <si>
    <t>Project Name</t>
  </si>
  <si>
    <t>Narrative</t>
  </si>
  <si>
    <t>Credit/Prerequisite</t>
  </si>
  <si>
    <t>Supporting Documents List</t>
  </si>
  <si>
    <t>Project ID</t>
  </si>
  <si>
    <t>PROJECT DESCRIPTION</t>
  </si>
  <si>
    <t>Project Type</t>
  </si>
  <si>
    <t>SITES CREDIT SUBMISSION FORM</t>
  </si>
  <si>
    <t xml:space="preserve">Narrative </t>
  </si>
  <si>
    <t xml:space="preserve">Preliminary Review </t>
  </si>
  <si>
    <t xml:space="preserve">Points Attempted: </t>
  </si>
  <si>
    <t xml:space="preserve"> TOTAL ATTEMPTED  POINTS</t>
  </si>
  <si>
    <t>CREDIT SUBMISSION INFORMATION</t>
  </si>
  <si>
    <t>Category</t>
  </si>
  <si>
    <t>Open Space/Park</t>
  </si>
  <si>
    <t>Garden/Arboretum</t>
  </si>
  <si>
    <t>Streetscape/Plaza</t>
  </si>
  <si>
    <t>Commercial</t>
  </si>
  <si>
    <t>Residential</t>
  </si>
  <si>
    <t>Mixed-Use</t>
  </si>
  <si>
    <t>Educational</t>
  </si>
  <si>
    <t>Healthcare</t>
  </si>
  <si>
    <t>Institutional</t>
  </si>
  <si>
    <t>Infrastructure</t>
  </si>
  <si>
    <t>Governmental</t>
  </si>
  <si>
    <t>Military</t>
  </si>
  <si>
    <t>Industrial</t>
  </si>
  <si>
    <t>Other</t>
  </si>
  <si>
    <t>Standard</t>
  </si>
  <si>
    <t>Review Type</t>
  </si>
  <si>
    <t xml:space="preserve">Points Attempting </t>
  </si>
  <si>
    <t>80th percentile</t>
  </si>
  <si>
    <t>90th percentile</t>
  </si>
  <si>
    <t>95th percentile</t>
  </si>
  <si>
    <t>50% stormwater</t>
  </si>
  <si>
    <t>100% stormwater</t>
  </si>
  <si>
    <t>30% geo. extent</t>
  </si>
  <si>
    <t>60% geo. extent</t>
  </si>
  <si>
    <t>90% geo. extent</t>
  </si>
  <si>
    <t>50% exist. veg.</t>
  </si>
  <si>
    <t>75% exist. veg.</t>
  </si>
  <si>
    <t>95% exist. veg.</t>
  </si>
  <si>
    <t>Option 2: 30%</t>
  </si>
  <si>
    <t>Option 1: 5%</t>
  </si>
  <si>
    <t>Option 1: 7%</t>
  </si>
  <si>
    <t>Option 2: 60%</t>
  </si>
  <si>
    <t>Option 3: 1 row</t>
  </si>
  <si>
    <t>Option 3: ≥2 rows</t>
  </si>
  <si>
    <t>10% existing SA</t>
  </si>
  <si>
    <t>20% existing SA</t>
  </si>
  <si>
    <t>30% existing SA</t>
  </si>
  <si>
    <t>30% total cost</t>
  </si>
  <si>
    <t>60% total cost</t>
  </si>
  <si>
    <t>10% total cost</t>
  </si>
  <si>
    <t>20% total cost</t>
  </si>
  <si>
    <t>40% total cost</t>
  </si>
  <si>
    <t>90% total cost</t>
  </si>
  <si>
    <t>50% + 95%</t>
  </si>
  <si>
    <t>75% + 95%</t>
  </si>
  <si>
    <t>100% within 50 mi</t>
  </si>
  <si>
    <t>100% on site</t>
  </si>
  <si>
    <t>50% from Tier 2</t>
  </si>
  <si>
    <t>50% from Tier 3</t>
  </si>
  <si>
    <t>50% from Tier 4</t>
  </si>
  <si>
    <t>100% off site</t>
  </si>
  <si>
    <t>30% reduction</t>
  </si>
  <si>
    <t>60% reduction</t>
  </si>
  <si>
    <t>90% reduction</t>
  </si>
  <si>
    <t>Option 1: 50%</t>
  </si>
  <si>
    <t>Option 2: 50%</t>
  </si>
  <si>
    <t>Option 1: 100%</t>
  </si>
  <si>
    <t>Option 2: 100%</t>
  </si>
  <si>
    <t>Split Design</t>
  </si>
  <si>
    <t>Split Constn.</t>
  </si>
  <si>
    <t>PROJECT INFORMATION FORM</t>
  </si>
  <si>
    <t>#</t>
  </si>
  <si>
    <t>USD</t>
  </si>
  <si>
    <t xml:space="preserve">Total Site Users </t>
  </si>
  <si>
    <t>sq m</t>
  </si>
  <si>
    <t>sq ft</t>
  </si>
  <si>
    <t>Split</t>
  </si>
  <si>
    <t>FINAL PROJECT INFORMATION</t>
  </si>
  <si>
    <t>EXISTING AREA BEFORE PROJECT DEVELOPMENT</t>
  </si>
  <si>
    <t>Total Area of Water Bodies, if applicable</t>
  </si>
  <si>
    <t>Total Vegetated Area</t>
  </si>
  <si>
    <t>Total Impervious Area (excluding buildings)</t>
  </si>
  <si>
    <t xml:space="preserve">Total Site Area within Boundary </t>
  </si>
  <si>
    <t>Public, Private, or Public-Private Funding</t>
  </si>
  <si>
    <t>Note:  No user entry is required. The scorecard is populated automatically based on the number of points being attempted in the credit submission form; it does not reflect achieved points.</t>
  </si>
  <si>
    <t>Public</t>
  </si>
  <si>
    <t>Private</t>
  </si>
  <si>
    <t>Total Community Impact (# of people)</t>
  </si>
  <si>
    <t>20% native plant communities</t>
  </si>
  <si>
    <t>40% native plant communities</t>
  </si>
  <si>
    <t>60% native plant communities</t>
  </si>
  <si>
    <t>Option 2: 30% AND Option 3: 1 row</t>
  </si>
  <si>
    <t>Option 2: 30% AND Option 3: ≥2 rows</t>
  </si>
  <si>
    <t>Option 2: 60% AND Option 3: 1 row</t>
  </si>
  <si>
    <t>Option 2: 60% AND Option 3: ≥2 rows</t>
  </si>
  <si>
    <t>100% on site + food waste</t>
  </si>
  <si>
    <t>Total Materials Cost (site-related)</t>
  </si>
  <si>
    <t xml:space="preserve">Site Related Budget </t>
  </si>
  <si>
    <t xml:space="preserve">Total Project Budget </t>
  </si>
  <si>
    <t>COST INFORMATION</t>
  </si>
  <si>
    <t># of hours</t>
  </si>
  <si>
    <t>SITES Documentation Costs (complete by final review)</t>
  </si>
  <si>
    <t>SITES Documentation Labor (complete by final review)</t>
  </si>
  <si>
    <t>Attempting?</t>
  </si>
  <si>
    <t>minimal pt. score (1)</t>
  </si>
  <si>
    <t>low pt. score (3)</t>
  </si>
  <si>
    <t>mid pt. score (5)</t>
  </si>
  <si>
    <t>high pt. score (6)</t>
  </si>
  <si>
    <t>mid pt. score (4)</t>
  </si>
  <si>
    <t>high pt. score (5)</t>
  </si>
  <si>
    <t>If other, please specify here.</t>
  </si>
  <si>
    <t>Public-Private</t>
  </si>
  <si>
    <t xml:space="preserve">Total Footprint Area of Buildings, if applicable </t>
  </si>
  <si>
    <t>Total Area of VSPZ, if applicable</t>
  </si>
  <si>
    <t>Please verify that these values have been reported accurately and consistently throughout all submittal documentation.</t>
  </si>
  <si>
    <t>Project Address</t>
  </si>
  <si>
    <t>Provide a brief narrative describing the project (i.e., existing conditions, site design and programming, and any special circumstances). If additional space is needed, provide a separate document and upload along with other documents to the "General" folder in your GBCI-assigned project Dropbox.</t>
  </si>
  <si>
    <r>
      <rPr>
        <b/>
        <sz val="12"/>
        <color theme="1"/>
        <rFont val="Raleway"/>
      </rPr>
      <t xml:space="preserve">SITE PLAN: </t>
    </r>
    <r>
      <rPr>
        <sz val="12"/>
        <color theme="1"/>
        <rFont val="Raleway"/>
      </rPr>
      <t>I have uploaded a general site plan in the "General" folder that clearly illustrates the intended site design and includes the SITES project boundary. (Note, this is required for the Preliminary Review).</t>
    </r>
  </si>
  <si>
    <t>Month/Day/Year</t>
  </si>
  <si>
    <t>1. In the table below, indicate which credits/prerequisites, case and option are being attempted</t>
  </si>
  <si>
    <t>3. Final Review Narrative: Provide clarifications and/or responses to review comments received after preliminary review</t>
  </si>
  <si>
    <t>4. Supporting Documents List: Provide a list of documents uploaded as supporting documentation for applicable review phase</t>
  </si>
  <si>
    <t>2. Preliminary Review Narrative: Provide a brief description on the strategies used, any special circumstances or alternate approaches. Refer also to the specific narrative requirements in a credit/prerequisite.</t>
  </si>
  <si>
    <t>Option 1 - EP</t>
  </si>
  <si>
    <t>Option 2 - IN</t>
  </si>
  <si>
    <t>SITES v2 Scorecard Summary (Attempted Points)</t>
  </si>
  <si>
    <t>SITES v2 Certification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</si>
</sst>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1"/>
      <color theme="1"/>
      <name val="Arial"/>
    </font>
    <font>
      <sz val="11"/>
      <color theme="1"/>
      <name val="Arial"/>
      <family val="2"/>
    </font>
    <font>
      <b/>
      <sz val="10"/>
      <name val="Arial"/>
      <family val="2"/>
    </font>
    <font>
      <sz val="11"/>
      <color theme="1"/>
      <name val="Source Sans Pro"/>
      <family val="2"/>
    </font>
    <font>
      <sz val="11"/>
      <color theme="1"/>
      <name val="Calibri"/>
      <family val="2"/>
    </font>
    <font>
      <sz val="9"/>
      <color theme="1"/>
      <name val="Calibri"/>
      <family val="2"/>
    </font>
    <font>
      <sz val="9"/>
      <color indexed="8"/>
      <name val="Calibri"/>
      <family val="2"/>
    </font>
    <font>
      <sz val="12"/>
      <color theme="1"/>
      <name val="Calibri"/>
      <family val="2"/>
    </font>
    <font>
      <b/>
      <sz val="9"/>
      <color indexed="8"/>
      <name val="Calibri"/>
      <family val="2"/>
    </font>
    <font>
      <b/>
      <sz val="9"/>
      <color theme="1"/>
      <name val="Calibri"/>
      <family val="2"/>
    </font>
    <font>
      <sz val="10"/>
      <color indexed="8"/>
      <name val="Calibri"/>
      <family val="2"/>
    </font>
    <font>
      <b/>
      <sz val="10"/>
      <color indexed="8"/>
      <name val="Calibri"/>
      <family val="2"/>
    </font>
    <font>
      <sz val="10"/>
      <color theme="1"/>
      <name val="Calibri"/>
      <family val="2"/>
    </font>
    <font>
      <sz val="10"/>
      <name val="Calibri"/>
      <family val="2"/>
    </font>
    <font>
      <b/>
      <sz val="10"/>
      <color theme="1"/>
      <name val="Calibri"/>
      <family val="2"/>
    </font>
    <font>
      <b/>
      <sz val="10"/>
      <name val="Calibri"/>
      <family val="2"/>
    </font>
    <font>
      <b/>
      <sz val="10"/>
      <color rgb="FF000000"/>
      <name val="Calibri"/>
      <family val="2"/>
    </font>
    <font>
      <b/>
      <sz val="10"/>
      <color theme="0"/>
      <name val="Calibri"/>
      <family val="2"/>
    </font>
    <font>
      <sz val="11"/>
      <color theme="0"/>
      <name val="Calibri"/>
      <family val="2"/>
    </font>
    <font>
      <sz val="8"/>
      <name val="Arial"/>
      <family val="2"/>
    </font>
    <font>
      <sz val="14"/>
      <name val="Source Sans Pro"/>
      <family val="2"/>
    </font>
    <font>
      <sz val="12"/>
      <name val="Raleway"/>
    </font>
    <font>
      <sz val="11"/>
      <color theme="1"/>
      <name val="Raleway"/>
    </font>
    <font>
      <b/>
      <sz val="22"/>
      <color theme="1"/>
      <name val="Raleway"/>
    </font>
    <font>
      <b/>
      <sz val="22"/>
      <color theme="0"/>
      <name val="Raleway"/>
    </font>
    <font>
      <b/>
      <sz val="14"/>
      <color theme="0"/>
      <name val="Raleway"/>
    </font>
    <font>
      <b/>
      <sz val="12"/>
      <color theme="0"/>
      <name val="Raleway"/>
    </font>
    <font>
      <b/>
      <sz val="10"/>
      <color theme="0"/>
      <name val="Calibri"/>
      <family val="2"/>
    </font>
    <font>
      <b/>
      <sz val="16"/>
      <color theme="0"/>
      <name val="Arial"/>
      <family val="2"/>
    </font>
    <font>
      <sz val="10"/>
      <color theme="0"/>
      <name val="Calibri"/>
      <family val="2"/>
    </font>
    <font>
      <i/>
      <sz val="10"/>
      <color rgb="FFFF0000"/>
      <name val="Arial"/>
      <family val="2"/>
    </font>
    <font>
      <b/>
      <sz val="16"/>
      <color theme="1"/>
      <name val="Raleway"/>
    </font>
    <font>
      <b/>
      <sz val="16"/>
      <name val="Raleway"/>
    </font>
    <font>
      <b/>
      <sz val="12"/>
      <name val="Raleway"/>
    </font>
    <font>
      <b/>
      <sz val="15"/>
      <name val="Raleway"/>
    </font>
    <font>
      <b/>
      <sz val="10"/>
      <color indexed="8"/>
      <name val="Calibri"/>
      <family val="2"/>
    </font>
    <font>
      <b/>
      <sz val="10"/>
      <color theme="1"/>
      <name val="Calibri"/>
      <family val="2"/>
    </font>
    <font>
      <b/>
      <sz val="12"/>
      <color rgb="FF366092"/>
      <name val="Calibri"/>
      <family val="2"/>
    </font>
    <font>
      <b/>
      <sz val="10"/>
      <name val="Calibri"/>
      <family val="2"/>
    </font>
    <font>
      <b/>
      <sz val="36"/>
      <color theme="1"/>
      <name val="Raleway"/>
    </font>
    <font>
      <sz val="11"/>
      <name val="Raleway"/>
    </font>
    <font>
      <sz val="11"/>
      <color theme="1"/>
      <name val="Source Sans Pro"/>
      <family val="2"/>
    </font>
    <font>
      <sz val="12"/>
      <name val="Wingdings"/>
      <charset val="2"/>
    </font>
    <font>
      <sz val="11"/>
      <color theme="1"/>
      <name val="Arial"/>
      <family val="2"/>
    </font>
    <font>
      <sz val="11"/>
      <color theme="1"/>
      <name val="Calibri"/>
      <family val="2"/>
    </font>
    <font>
      <i/>
      <sz val="11"/>
      <color rgb="FFFF0000"/>
      <name val="Calibri"/>
      <family val="2"/>
    </font>
    <font>
      <i/>
      <sz val="11"/>
      <color rgb="FFFF0000"/>
      <name val="Source Sans Pro"/>
      <family val="2"/>
    </font>
    <font>
      <sz val="9"/>
      <color indexed="81"/>
      <name val="Tahoma"/>
      <family val="2"/>
    </font>
    <font>
      <b/>
      <sz val="9"/>
      <color indexed="81"/>
      <name val="Tahoma"/>
      <family val="2"/>
    </font>
    <font>
      <sz val="12"/>
      <color theme="1"/>
      <name val="Raleway"/>
    </font>
    <font>
      <i/>
      <sz val="9"/>
      <color indexed="81"/>
      <name val="Tahoma"/>
      <family val="2"/>
    </font>
    <font>
      <sz val="10"/>
      <color indexed="81"/>
      <name val="Tahoma"/>
      <family val="2"/>
    </font>
    <font>
      <b/>
      <i/>
      <sz val="11"/>
      <color theme="0"/>
      <name val="Raleway"/>
    </font>
    <font>
      <i/>
      <sz val="11"/>
      <name val="Calibri"/>
      <family val="2"/>
    </font>
    <font>
      <b/>
      <sz val="12"/>
      <color theme="1"/>
      <name val="Raleway"/>
    </font>
  </fonts>
  <fills count="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366092"/>
        <bgColor indexed="64"/>
      </patternFill>
    </fill>
    <fill>
      <patternFill patternType="solid">
        <fgColor theme="6" tint="0.59999389629810485"/>
        <bgColor indexed="64"/>
      </patternFill>
    </fill>
    <fill>
      <patternFill patternType="solid">
        <fgColor rgb="FFCDE7F3"/>
        <bgColor indexed="64"/>
      </patternFill>
    </fill>
    <fill>
      <patternFill patternType="darkGray">
        <fgColor theme="0" tint="-0.24994659260841701"/>
        <bgColor indexed="65"/>
      </patternFill>
    </fill>
  </fills>
  <borders count="88">
    <border>
      <left/>
      <right/>
      <top/>
      <bottom/>
      <diagonal/>
    </border>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tint="-0.499984740745262"/>
      </left>
      <right/>
      <top style="thin">
        <color theme="0" tint="-0.499984740745262"/>
      </top>
      <bottom style="thin">
        <color theme="0" tint="-0.499984740745262"/>
      </bottom>
      <diagonal/>
    </border>
    <border>
      <left style="hair">
        <color indexed="64"/>
      </left>
      <right style="hair">
        <color indexed="64"/>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theme="0" tint="-0.499984740745262"/>
      </left>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top style="thin">
        <color theme="0" tint="-0.499984740745262"/>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theme="1" tint="0.499984740745262"/>
      </left>
      <right style="medium">
        <color indexed="64"/>
      </right>
      <top/>
      <bottom style="thin">
        <color theme="1" tint="0.499984740745262"/>
      </bottom>
      <diagonal/>
    </border>
    <border>
      <left style="medium">
        <color indexed="64"/>
      </left>
      <right style="thin">
        <color theme="0" tint="-0.499984740745262"/>
      </right>
      <top/>
      <bottom/>
      <diagonal/>
    </border>
    <border>
      <left style="thin">
        <color theme="1" tint="0.499984740745262"/>
      </left>
      <right style="medium">
        <color indexed="64"/>
      </right>
      <top style="thin">
        <color theme="1" tint="0.499984740745262"/>
      </top>
      <bottom style="thin">
        <color theme="1" tint="0.499984740745262"/>
      </bottom>
      <diagonal/>
    </border>
    <border>
      <left style="medium">
        <color indexed="64"/>
      </left>
      <right style="thin">
        <color theme="0" tint="-0.499984740745262"/>
      </right>
      <top/>
      <bottom style="medium">
        <color indexed="64"/>
      </bottom>
      <diagonal/>
    </border>
    <border>
      <left style="thin">
        <color theme="1" tint="0.499984740745262"/>
      </left>
      <right style="medium">
        <color indexed="64"/>
      </right>
      <top style="thin">
        <color theme="1" tint="0.499984740745262"/>
      </top>
      <bottom style="medium">
        <color indexed="64"/>
      </bottom>
      <diagonal/>
    </border>
    <border>
      <left style="medium">
        <color indexed="64"/>
      </left>
      <right style="thin">
        <color theme="0" tint="-0.499984740745262"/>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theme="0" tint="-0.499984740745262"/>
      </left>
      <right style="medium">
        <color indexed="64"/>
      </right>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medium">
        <color indexed="64"/>
      </bottom>
      <diagonal/>
    </border>
    <border>
      <left/>
      <right style="thin">
        <color theme="0" tint="-0.499984740745262"/>
      </right>
      <top/>
      <bottom style="thin">
        <color theme="0" tint="-0.499984740745262"/>
      </bottom>
      <diagonal/>
    </border>
    <border>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style="thin">
        <color theme="1" tint="0.499984740745262"/>
      </top>
      <bottom style="medium">
        <color indexed="64"/>
      </bottom>
      <diagonal/>
    </border>
    <border>
      <left style="medium">
        <color indexed="64"/>
      </left>
      <right style="thin">
        <color indexed="64"/>
      </right>
      <top/>
      <bottom style="thin">
        <color theme="0" tint="-0.499984740745262"/>
      </bottom>
      <diagonal/>
    </border>
    <border>
      <left style="medium">
        <color indexed="64"/>
      </left>
      <right style="thin">
        <color indexed="64"/>
      </right>
      <top style="thin">
        <color theme="0" tint="-0.499984740745262"/>
      </top>
      <bottom style="thin">
        <color theme="0" tint="-0.499984740745262"/>
      </bottom>
      <diagonal/>
    </border>
    <border>
      <left style="medium">
        <color indexed="64"/>
      </left>
      <right style="thin">
        <color indexed="64"/>
      </right>
      <top style="thin">
        <color theme="0" tint="-0.499984740745262"/>
      </top>
      <bottom style="medium">
        <color indexed="64"/>
      </bottom>
      <diagonal/>
    </border>
    <border>
      <left/>
      <right style="thin">
        <color theme="1" tint="0.499984740745262"/>
      </right>
      <top style="thin">
        <color theme="0" tint="-0.499984740745262"/>
      </top>
      <bottom style="medium">
        <color indexed="64"/>
      </bottom>
      <diagonal/>
    </border>
    <border>
      <left style="medium">
        <color indexed="64"/>
      </left>
      <right/>
      <top style="medium">
        <color indexed="64"/>
      </top>
      <bottom style="thin">
        <color indexed="64"/>
      </bottom>
      <diagonal/>
    </border>
    <border>
      <left style="medium">
        <color indexed="64"/>
      </left>
      <right style="thin">
        <color theme="0" tint="-0.499984740745262"/>
      </right>
      <top/>
      <bottom style="thin">
        <color theme="0" tint="-0.499984740745262"/>
      </bottom>
      <diagonal/>
    </border>
    <border>
      <left style="medium">
        <color indexed="64"/>
      </left>
      <right style="thin">
        <color theme="0" tint="-0.499984740745262"/>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medium">
        <color indexed="64"/>
      </left>
      <right style="thin">
        <color theme="1" tint="0.499984740745262"/>
      </right>
      <top/>
      <bottom style="thin">
        <color theme="1" tint="0.499984740745262"/>
      </bottom>
      <diagonal/>
    </border>
    <border>
      <left style="medium">
        <color indexed="64"/>
      </left>
      <right style="thin">
        <color theme="1" tint="0.499984740745262"/>
      </right>
      <top style="thin">
        <color theme="1" tint="0.499984740745262"/>
      </top>
      <bottom style="thin">
        <color theme="1" tint="0.499984740745262"/>
      </bottom>
      <diagonal/>
    </border>
    <border>
      <left style="medium">
        <color indexed="64"/>
      </left>
      <right style="thin">
        <color theme="1" tint="0.499984740745262"/>
      </right>
      <top style="thin">
        <color theme="1" tint="0.499984740745262"/>
      </top>
      <bottom style="medium">
        <color indexed="64"/>
      </bottom>
      <diagonal/>
    </border>
    <border diagonalDown="1">
      <left style="thin">
        <color theme="0" tint="-0.499984740745262"/>
      </left>
      <right style="thin">
        <color theme="0" tint="-0.499984740745262"/>
      </right>
      <top style="medium">
        <color indexed="64"/>
      </top>
      <bottom style="thin">
        <color theme="0" tint="-0.499984740745262"/>
      </bottom>
      <diagonal style="thin">
        <color theme="0" tint="-0.499984740745262"/>
      </diagonal>
    </border>
    <border diagonalDown="1">
      <left style="thin">
        <color theme="0" tint="-0.499984740745262"/>
      </left>
      <right style="thin">
        <color theme="0" tint="-0.499984740745262"/>
      </right>
      <top style="thin">
        <color theme="0" tint="-0.499984740745262"/>
      </top>
      <bottom style="thin">
        <color theme="0" tint="-0.499984740745262"/>
      </bottom>
      <diagonal style="thin">
        <color theme="0" tint="-0.499984740745262"/>
      </diagonal>
    </border>
    <border>
      <left/>
      <right/>
      <top/>
      <bottom style="thin">
        <color theme="0" tint="-0.499984740745262"/>
      </bottom>
      <diagonal/>
    </border>
    <border>
      <left/>
      <right/>
      <top style="thin">
        <color theme="0" tint="-0.499984740745262"/>
      </top>
      <bottom style="thin">
        <color theme="0" tint="-0.499984740745262"/>
      </bottom>
      <diagonal/>
    </border>
    <border>
      <left style="medium">
        <color indexed="64"/>
      </left>
      <right style="thin">
        <color indexed="64"/>
      </right>
      <top style="medium">
        <color indexed="64"/>
      </top>
      <bottom style="thin">
        <color theme="0" tint="-0.499984740745262"/>
      </bottom>
      <diagonal/>
    </border>
    <border diagonalDown="1">
      <left style="thin">
        <color indexed="64"/>
      </left>
      <right style="thin">
        <color theme="0" tint="-0.499984740745262"/>
      </right>
      <top style="thin">
        <color theme="0" tint="-0.499984740745262"/>
      </top>
      <bottom style="medium">
        <color indexed="64"/>
      </bottom>
      <diagonal style="thin">
        <color theme="0" tint="-0.499984740745262"/>
      </diagonal>
    </border>
    <border diagonalDown="1">
      <left style="thin">
        <color theme="0" tint="-0.499984740745262"/>
      </left>
      <right style="thin">
        <color theme="0" tint="-0.499984740745262"/>
      </right>
      <top style="thin">
        <color theme="0" tint="-0.499984740745262"/>
      </top>
      <bottom style="medium">
        <color indexed="64"/>
      </bottom>
      <diagonal style="thin">
        <color theme="0" tint="-0.499984740745262"/>
      </diagonal>
    </border>
    <border>
      <left style="medium">
        <color indexed="64"/>
      </left>
      <right/>
      <top style="thin">
        <color theme="0" tint="-0.499984740745262"/>
      </top>
      <bottom style="medium">
        <color indexed="64"/>
      </bottom>
      <diagonal/>
    </border>
    <border diagonalDown="1">
      <left/>
      <right style="thin">
        <color theme="0" tint="-0.499984740745262"/>
      </right>
      <top style="thin">
        <color theme="0" tint="-0.499984740745262"/>
      </top>
      <bottom style="medium">
        <color indexed="64"/>
      </bottom>
      <diagonal style="thin">
        <color theme="0" tint="-0.499984740745262"/>
      </diagonal>
    </border>
    <border diagonalDown="1">
      <left style="thin">
        <color theme="0" tint="-0.499984740745262"/>
      </left>
      <right style="thin">
        <color theme="0" tint="-0.499984740745262"/>
      </right>
      <top style="thin">
        <color theme="0" tint="-0.499984740745262"/>
      </top>
      <bottom/>
      <diagonal style="thin">
        <color theme="0" tint="-0.499984740745262"/>
      </diagonal>
    </border>
    <border diagonalDown="1">
      <left style="thin">
        <color theme="0" tint="-0.499984740745262"/>
      </left>
      <right style="thin">
        <color theme="0" tint="-0.499984740745262"/>
      </right>
      <top/>
      <bottom style="thin">
        <color theme="0" tint="-0.499984740745262"/>
      </bottom>
      <diagonal style="thin">
        <color theme="0" tint="-0.499984740745262"/>
      </diagonal>
    </border>
    <border>
      <left style="thin">
        <color indexed="64"/>
      </left>
      <right style="medium">
        <color indexed="64"/>
      </right>
      <top/>
      <bottom style="thin">
        <color indexed="64"/>
      </bottom>
      <diagonal/>
    </border>
    <border diagonalDown="1">
      <left style="thin">
        <color theme="0" tint="-0.499984740745262"/>
      </left>
      <right style="thin">
        <color indexed="64"/>
      </right>
      <top style="medium">
        <color indexed="64"/>
      </top>
      <bottom/>
      <diagonal style="thin">
        <color theme="0" tint="-0.499984740745262"/>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diagonalDown="1">
      <left style="thin">
        <color theme="0" tint="-0.499984740745262"/>
      </left>
      <right style="thin">
        <color indexed="64"/>
      </right>
      <top/>
      <bottom style="thin">
        <color indexed="64"/>
      </bottom>
      <diagonal style="thin">
        <color theme="0" tint="-0.499984740745262"/>
      </diagonal>
    </border>
    <border>
      <left style="thin">
        <color indexed="64"/>
      </left>
      <right style="thin">
        <color indexed="64"/>
      </right>
      <top style="thin">
        <color indexed="64"/>
      </top>
      <bottom/>
      <diagonal/>
    </border>
    <border>
      <left style="thin">
        <color indexed="64"/>
      </left>
      <right style="medium">
        <color indexed="64"/>
      </right>
      <top/>
      <bottom/>
      <diagonal/>
    </border>
    <border diagonalDown="1">
      <left style="thin">
        <color theme="0" tint="-0.499984740745262"/>
      </left>
      <right style="thin">
        <color indexed="64"/>
      </right>
      <top/>
      <bottom/>
      <diagonal style="thin">
        <color theme="0" tint="-0.499984740745262"/>
      </diagonal>
    </border>
    <border>
      <left style="medium">
        <color indexed="64"/>
      </left>
      <right/>
      <top style="thin">
        <color indexed="64"/>
      </top>
      <bottom style="medium">
        <color indexed="64"/>
      </bottom>
      <diagonal/>
    </border>
  </borders>
  <cellStyleXfs count="3">
    <xf numFmtId="0" fontId="0" fillId="0" borderId="0"/>
    <xf numFmtId="0" fontId="1" fillId="0" borderId="1"/>
    <xf numFmtId="9" fontId="43" fillId="0" borderId="0" applyFont="0" applyFill="0" applyBorder="0" applyAlignment="0" applyProtection="0"/>
  </cellStyleXfs>
  <cellXfs count="229">
    <xf numFmtId="0" fontId="0" fillId="0" borderId="0" xfId="0" applyFont="1" applyAlignment="1"/>
    <xf numFmtId="0" fontId="3" fillId="0" borderId="0" xfId="0" applyFont="1" applyFill="1" applyAlignment="1">
      <alignment vertical="center"/>
    </xf>
    <xf numFmtId="0" fontId="4" fillId="2" borderId="0" xfId="0" applyFont="1" applyFill="1"/>
    <xf numFmtId="0" fontId="5" fillId="2" borderId="0" xfId="0" applyFont="1" applyFill="1"/>
    <xf numFmtId="0" fontId="6" fillId="2" borderId="0" xfId="0" applyFont="1" applyFill="1"/>
    <xf numFmtId="0" fontId="5" fillId="2" borderId="0" xfId="0" applyFont="1" applyFill="1" applyAlignment="1">
      <alignment horizontal="center"/>
    </xf>
    <xf numFmtId="0" fontId="4" fillId="2" borderId="0" xfId="0" applyFont="1" applyFill="1" applyAlignment="1">
      <alignment horizontal="center"/>
    </xf>
    <xf numFmtId="0" fontId="4" fillId="2" borderId="0" xfId="0" applyFont="1" applyFill="1" applyProtection="1">
      <protection locked="0"/>
    </xf>
    <xf numFmtId="0" fontId="4" fillId="0" borderId="0" xfId="0" applyFont="1" applyProtection="1">
      <protection locked="0"/>
    </xf>
    <xf numFmtId="0" fontId="4" fillId="0" borderId="0" xfId="0" applyFont="1"/>
    <xf numFmtId="0" fontId="4" fillId="2" borderId="1" xfId="0" applyFont="1" applyFill="1" applyBorder="1"/>
    <xf numFmtId="0" fontId="7" fillId="2" borderId="1" xfId="0" applyFont="1" applyFill="1" applyBorder="1" applyAlignment="1">
      <alignment vertical="center"/>
    </xf>
    <xf numFmtId="0" fontId="4" fillId="2" borderId="1" xfId="0" applyFont="1" applyFill="1" applyBorder="1" applyAlignment="1">
      <alignment horizontal="center"/>
    </xf>
    <xf numFmtId="0" fontId="4" fillId="2" borderId="1" xfId="0" applyFont="1" applyFill="1" applyBorder="1" applyProtection="1">
      <protection locked="0"/>
    </xf>
    <xf numFmtId="0" fontId="11" fillId="0" borderId="9" xfId="0" applyFont="1" applyBorder="1" applyAlignment="1">
      <alignment horizontal="left" vertical="center" wrapText="1"/>
    </xf>
    <xf numFmtId="0" fontId="14" fillId="0" borderId="6" xfId="0" applyFont="1" applyBorder="1" applyAlignment="1">
      <alignment horizontal="center" vertical="center"/>
    </xf>
    <xf numFmtId="0" fontId="11" fillId="0" borderId="13" xfId="0" applyFont="1" applyBorder="1" applyAlignment="1">
      <alignment horizontal="left" vertical="center" wrapText="1"/>
    </xf>
    <xf numFmtId="0" fontId="14" fillId="0" borderId="12" xfId="0" applyFont="1" applyBorder="1" applyAlignment="1">
      <alignment horizontal="center" vertical="center"/>
    </xf>
    <xf numFmtId="0" fontId="8"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16" fontId="9" fillId="2" borderId="1" xfId="0" applyNumberFormat="1" applyFont="1" applyFill="1" applyBorder="1" applyAlignment="1">
      <alignment horizontal="center" vertical="center"/>
    </xf>
    <xf numFmtId="0" fontId="5" fillId="2" borderId="1" xfId="0" applyFont="1" applyFill="1" applyBorder="1" applyAlignment="1">
      <alignment horizontal="center" vertical="center"/>
    </xf>
    <xf numFmtId="0" fontId="4" fillId="0" borderId="1" xfId="0" applyFont="1" applyBorder="1" applyProtection="1">
      <protection locked="0"/>
    </xf>
    <xf numFmtId="0" fontId="4" fillId="0" borderId="1" xfId="0" applyFont="1" applyBorder="1"/>
    <xf numFmtId="0" fontId="14" fillId="0" borderId="12" xfId="0" applyFont="1" applyBorder="1" applyAlignment="1">
      <alignment horizontal="center" vertical="center" wrapText="1"/>
    </xf>
    <xf numFmtId="0" fontId="16" fillId="0" borderId="12" xfId="0" applyFont="1" applyBorder="1" applyAlignment="1">
      <alignment horizontal="center" vertical="center" wrapText="1"/>
    </xf>
    <xf numFmtId="0" fontId="14" fillId="0" borderId="6" xfId="0" applyFont="1" applyBorder="1" applyAlignment="1">
      <alignment horizontal="center" vertical="center" wrapText="1"/>
    </xf>
    <xf numFmtId="0" fontId="6" fillId="0" borderId="0" xfId="0" applyFont="1"/>
    <xf numFmtId="0" fontId="5" fillId="0" borderId="0" xfId="0" applyFont="1" applyAlignment="1">
      <alignment horizontal="center"/>
    </xf>
    <xf numFmtId="0" fontId="5" fillId="0" borderId="0" xfId="0" applyFont="1"/>
    <xf numFmtId="0" fontId="4" fillId="3" borderId="1" xfId="0" applyFont="1" applyFill="1" applyBorder="1" applyProtection="1">
      <protection locked="0"/>
    </xf>
    <xf numFmtId="0" fontId="4" fillId="3" borderId="1" xfId="0" applyFont="1" applyFill="1" applyBorder="1"/>
    <xf numFmtId="0" fontId="4" fillId="0" borderId="0" xfId="0" applyFont="1" applyAlignment="1">
      <alignment horizontal="center"/>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3" fillId="0" borderId="1" xfId="0" applyFont="1" applyFill="1" applyBorder="1" applyAlignment="1">
      <alignment vertical="center"/>
    </xf>
    <xf numFmtId="0" fontId="3" fillId="0" borderId="0" xfId="0" applyFont="1" applyFill="1" applyAlignment="1">
      <alignment vertical="top" wrapText="1"/>
    </xf>
    <xf numFmtId="0" fontId="3" fillId="0" borderId="0" xfId="0" applyFont="1" applyFill="1" applyAlignment="1">
      <alignment horizontal="left" vertical="center" indent="1"/>
    </xf>
    <xf numFmtId="0" fontId="1" fillId="0" borderId="0" xfId="0" applyFont="1" applyAlignment="1"/>
    <xf numFmtId="0" fontId="20" fillId="0" borderId="0" xfId="0" applyFont="1" applyFill="1" applyAlignment="1">
      <alignment vertical="center"/>
    </xf>
    <xf numFmtId="0" fontId="3" fillId="4" borderId="0" xfId="0" applyFont="1" applyFill="1" applyAlignment="1">
      <alignment vertical="center"/>
    </xf>
    <xf numFmtId="0" fontId="20" fillId="4" borderId="0" xfId="0" applyFont="1" applyFill="1" applyAlignment="1">
      <alignment vertical="center"/>
    </xf>
    <xf numFmtId="0" fontId="3" fillId="4" borderId="1" xfId="0" applyFont="1" applyFill="1" applyBorder="1" applyAlignment="1">
      <alignment vertical="center"/>
    </xf>
    <xf numFmtId="0" fontId="3" fillId="4" borderId="0" xfId="0" applyFont="1" applyFill="1" applyAlignment="1">
      <alignment horizontal="left" vertical="center" indent="1"/>
    </xf>
    <xf numFmtId="0" fontId="3" fillId="4" borderId="0" xfId="0" applyFont="1" applyFill="1" applyAlignment="1">
      <alignment horizontal="center" vertical="center" wrapText="1"/>
    </xf>
    <xf numFmtId="0" fontId="3" fillId="4" borderId="0" xfId="0" applyFont="1" applyFill="1" applyAlignment="1">
      <alignment vertical="top" wrapText="1"/>
    </xf>
    <xf numFmtId="0" fontId="3" fillId="4" borderId="0" xfId="0" applyFont="1" applyFill="1" applyAlignment="1">
      <alignment horizontal="left" vertical="center" wrapText="1"/>
    </xf>
    <xf numFmtId="0" fontId="23" fillId="4" borderId="1" xfId="0" applyFont="1" applyFill="1" applyBorder="1" applyAlignment="1">
      <alignment horizontal="center" vertical="center"/>
    </xf>
    <xf numFmtId="0" fontId="25" fillId="4" borderId="1" xfId="0" applyFont="1" applyFill="1" applyBorder="1" applyAlignment="1">
      <alignment horizontal="left" vertical="center"/>
    </xf>
    <xf numFmtId="0" fontId="3" fillId="4" borderId="1" xfId="0" applyFont="1" applyFill="1" applyBorder="1" applyAlignment="1">
      <alignment horizontal="center" vertical="center" wrapText="1"/>
    </xf>
    <xf numFmtId="0" fontId="3" fillId="4" borderId="1" xfId="0" applyFont="1" applyFill="1" applyBorder="1" applyAlignment="1">
      <alignment vertical="top" wrapText="1"/>
    </xf>
    <xf numFmtId="0" fontId="3"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21" fillId="5" borderId="17" xfId="0" applyFont="1" applyFill="1" applyBorder="1" applyAlignment="1">
      <alignment vertical="top" wrapText="1"/>
    </xf>
    <xf numFmtId="0" fontId="21" fillId="5" borderId="2" xfId="0" applyFont="1" applyFill="1" applyBorder="1" applyAlignment="1">
      <alignment vertical="top" wrapText="1"/>
    </xf>
    <xf numFmtId="0" fontId="21" fillId="5" borderId="18" xfId="0" applyFont="1" applyFill="1" applyBorder="1" applyAlignment="1">
      <alignment vertical="top" wrapText="1"/>
    </xf>
    <xf numFmtId="0" fontId="27" fillId="4" borderId="1" xfId="0" applyFont="1" applyFill="1" applyBorder="1" applyAlignment="1">
      <alignment horizontal="right" vertical="center"/>
    </xf>
    <xf numFmtId="0" fontId="27" fillId="4" borderId="1" xfId="0" applyFont="1" applyFill="1" applyBorder="1" applyAlignment="1">
      <alignment horizontal="center" vertical="center"/>
    </xf>
    <xf numFmtId="0" fontId="27" fillId="4" borderId="1" xfId="0" applyFont="1" applyFill="1" applyBorder="1" applyAlignment="1">
      <alignment horizontal="center" vertical="center" wrapText="1"/>
    </xf>
    <xf numFmtId="0" fontId="11" fillId="6" borderId="9" xfId="0" applyFont="1" applyFill="1" applyBorder="1" applyAlignment="1">
      <alignment horizontal="left" vertical="center"/>
    </xf>
    <xf numFmtId="0" fontId="10" fillId="6" borderId="6" xfId="0" applyFont="1" applyFill="1" applyBorder="1" applyAlignment="1">
      <alignment horizontal="center" vertical="center"/>
    </xf>
    <xf numFmtId="0" fontId="11" fillId="6" borderId="13" xfId="0" applyFont="1" applyFill="1" applyBorder="1" applyAlignment="1">
      <alignment horizontal="left" vertical="center"/>
    </xf>
    <xf numFmtId="0" fontId="10" fillId="6" borderId="12" xfId="0" applyFont="1" applyFill="1" applyBorder="1" applyAlignment="1">
      <alignment horizontal="center" vertical="center"/>
    </xf>
    <xf numFmtId="0" fontId="15" fillId="6" borderId="9" xfId="0" applyFont="1" applyFill="1" applyBorder="1" applyAlignment="1">
      <alignment horizontal="left" vertical="center"/>
    </xf>
    <xf numFmtId="0" fontId="15" fillId="6" borderId="13" xfId="0" applyFont="1" applyFill="1" applyBorder="1" applyAlignment="1">
      <alignment horizontal="left" vertical="center"/>
    </xf>
    <xf numFmtId="0" fontId="11" fillId="6" borderId="7" xfId="0" applyFont="1" applyFill="1" applyBorder="1" applyAlignment="1">
      <alignment horizontal="left" vertical="center"/>
    </xf>
    <xf numFmtId="0" fontId="30" fillId="4" borderId="1" xfId="0" applyFont="1" applyFill="1" applyBorder="1" applyAlignment="1">
      <alignment vertical="top" wrapText="1"/>
    </xf>
    <xf numFmtId="0" fontId="34" fillId="5" borderId="41" xfId="0" applyFont="1" applyFill="1" applyBorder="1" applyAlignment="1">
      <alignment horizontal="center" vertical="center"/>
    </xf>
    <xf numFmtId="0" fontId="34" fillId="5" borderId="43" xfId="0" applyFont="1" applyFill="1" applyBorder="1" applyAlignment="1">
      <alignment horizontal="center" vertical="center"/>
    </xf>
    <xf numFmtId="1" fontId="37" fillId="2" borderId="37" xfId="0" applyNumberFormat="1" applyFont="1" applyFill="1" applyBorder="1" applyAlignment="1">
      <alignment horizontal="center" vertical="center"/>
    </xf>
    <xf numFmtId="0" fontId="17" fillId="4" borderId="22" xfId="0" applyFont="1" applyFill="1" applyBorder="1" applyAlignment="1">
      <alignment horizontal="right" vertical="center"/>
    </xf>
    <xf numFmtId="0" fontId="21" fillId="5" borderId="46" xfId="0" applyFont="1" applyFill="1" applyBorder="1" applyAlignment="1">
      <alignment vertical="top" wrapText="1"/>
    </xf>
    <xf numFmtId="0" fontId="21" fillId="5" borderId="47" xfId="0" applyFont="1" applyFill="1" applyBorder="1" applyAlignment="1">
      <alignment vertical="top" wrapText="1"/>
    </xf>
    <xf numFmtId="0" fontId="21" fillId="5" borderId="48" xfId="0" applyFont="1" applyFill="1" applyBorder="1" applyAlignment="1">
      <alignment vertical="top" wrapText="1"/>
    </xf>
    <xf numFmtId="0" fontId="34" fillId="5" borderId="44" xfId="0" applyFont="1" applyFill="1" applyBorder="1" applyAlignment="1">
      <alignment horizontal="center" vertical="center"/>
    </xf>
    <xf numFmtId="0" fontId="14" fillId="0" borderId="12" xfId="0" applyNumberFormat="1" applyFont="1" applyBorder="1" applyAlignment="1">
      <alignment horizontal="center" vertical="center"/>
    </xf>
    <xf numFmtId="0" fontId="41" fillId="4" borderId="0" xfId="0" applyFont="1" applyFill="1" applyAlignment="1">
      <alignment vertical="center"/>
    </xf>
    <xf numFmtId="0" fontId="41" fillId="4" borderId="0" xfId="0" applyFont="1" applyFill="1" applyAlignment="1">
      <alignment horizontal="center" vertical="center" wrapText="1"/>
    </xf>
    <xf numFmtId="0" fontId="1" fillId="0" borderId="0" xfId="0" applyFont="1" applyAlignment="1">
      <alignment horizontal="right"/>
    </xf>
    <xf numFmtId="0" fontId="0" fillId="0" borderId="0" xfId="0" applyFont="1" applyAlignment="1">
      <alignment horizontal="right"/>
    </xf>
    <xf numFmtId="0" fontId="21" fillId="7" borderId="64" xfId="0" applyFont="1" applyFill="1" applyBorder="1" applyAlignment="1">
      <alignment horizontal="center" vertical="top" wrapText="1"/>
    </xf>
    <xf numFmtId="0" fontId="21" fillId="7" borderId="65" xfId="0" applyFont="1" applyFill="1" applyBorder="1" applyAlignment="1">
      <alignment horizontal="center" vertical="top" wrapText="1"/>
    </xf>
    <xf numFmtId="0" fontId="33" fillId="7" borderId="2" xfId="0" applyFont="1" applyFill="1" applyBorder="1" applyAlignment="1">
      <alignment horizontal="center" vertical="top" wrapText="1"/>
    </xf>
    <xf numFmtId="0" fontId="33" fillId="7" borderId="18" xfId="0" applyFont="1" applyFill="1" applyBorder="1" applyAlignment="1">
      <alignment horizontal="center" vertical="top" wrapText="1"/>
    </xf>
    <xf numFmtId="9" fontId="1" fillId="0" borderId="0" xfId="0" applyNumberFormat="1" applyFont="1" applyAlignment="1"/>
    <xf numFmtId="0" fontId="44" fillId="0" borderId="0" xfId="0" applyFont="1" applyAlignment="1"/>
    <xf numFmtId="0" fontId="33" fillId="7" borderId="17" xfId="0" applyFont="1" applyFill="1" applyBorder="1" applyAlignment="1">
      <alignment horizontal="center" vertical="top" wrapText="1"/>
    </xf>
    <xf numFmtId="0" fontId="42" fillId="7" borderId="68" xfId="0" applyFont="1" applyFill="1" applyBorder="1" applyAlignment="1">
      <alignment horizontal="center" vertical="top" wrapText="1"/>
    </xf>
    <xf numFmtId="0" fontId="42" fillId="7" borderId="54" xfId="0" applyFont="1" applyFill="1" applyBorder="1" applyAlignment="1">
      <alignment horizontal="center" vertical="top" wrapText="1"/>
    </xf>
    <xf numFmtId="0" fontId="21" fillId="7" borderId="69" xfId="0" applyFont="1" applyFill="1" applyBorder="1" applyAlignment="1">
      <alignment horizontal="center" vertical="top" wrapText="1"/>
    </xf>
    <xf numFmtId="0" fontId="21" fillId="7" borderId="70" xfId="0" applyFont="1" applyFill="1" applyBorder="1" applyAlignment="1">
      <alignment horizontal="center" vertical="top" wrapText="1"/>
    </xf>
    <xf numFmtId="0" fontId="21" fillId="7" borderId="72" xfId="0" applyFont="1" applyFill="1" applyBorder="1" applyAlignment="1">
      <alignment horizontal="center" vertical="top" wrapText="1"/>
    </xf>
    <xf numFmtId="0" fontId="21" fillId="7" borderId="73" xfId="0" applyFont="1" applyFill="1" applyBorder="1" applyAlignment="1">
      <alignment horizontal="center" vertical="top" wrapText="1"/>
    </xf>
    <xf numFmtId="0" fontId="21" fillId="7" borderId="74" xfId="0" applyFont="1" applyFill="1" applyBorder="1" applyAlignment="1">
      <alignment horizontal="center" vertical="top" wrapText="1"/>
    </xf>
    <xf numFmtId="0" fontId="21" fillId="5" borderId="39" xfId="0" applyFont="1" applyFill="1" applyBorder="1" applyAlignment="1">
      <alignment horizontal="left" vertical="center"/>
    </xf>
    <xf numFmtId="0" fontId="21" fillId="5" borderId="25" xfId="0" applyFont="1" applyFill="1" applyBorder="1" applyAlignment="1">
      <alignment horizontal="left" vertical="center"/>
    </xf>
    <xf numFmtId="0" fontId="21" fillId="5" borderId="26" xfId="0" applyFont="1" applyFill="1" applyBorder="1" applyAlignment="1">
      <alignment horizontal="left" vertical="center"/>
    </xf>
    <xf numFmtId="0" fontId="21" fillId="5" borderId="41" xfId="0" applyFont="1" applyFill="1" applyBorder="1" applyAlignment="1">
      <alignment horizontal="left" vertical="center"/>
    </xf>
    <xf numFmtId="0" fontId="21" fillId="5" borderId="27" xfId="0" applyFont="1" applyFill="1" applyBorder="1" applyAlignment="1">
      <alignment vertical="center"/>
    </xf>
    <xf numFmtId="0" fontId="21" fillId="5" borderId="26" xfId="0" applyFont="1" applyFill="1" applyBorder="1" applyAlignment="1">
      <alignment vertical="center"/>
    </xf>
    <xf numFmtId="0" fontId="21" fillId="0" borderId="75" xfId="0" applyFont="1" applyFill="1" applyBorder="1" applyAlignment="1">
      <alignment vertical="center"/>
    </xf>
    <xf numFmtId="0" fontId="1" fillId="0" borderId="0" xfId="0" applyFont="1" applyAlignment="1">
      <alignment horizontal="left"/>
    </xf>
    <xf numFmtId="0" fontId="0" fillId="0" borderId="0" xfId="0" applyFont="1" applyAlignment="1">
      <alignment horizontal="left"/>
    </xf>
    <xf numFmtId="9" fontId="1" fillId="0" borderId="0" xfId="0" applyNumberFormat="1" applyFont="1" applyAlignment="1">
      <alignment horizontal="left"/>
    </xf>
    <xf numFmtId="0" fontId="49" fillId="5" borderId="26" xfId="0" applyFont="1" applyFill="1" applyBorder="1" applyAlignment="1">
      <alignment vertical="center"/>
    </xf>
    <xf numFmtId="0" fontId="45" fillId="2" borderId="1" xfId="0" applyFont="1" applyFill="1" applyBorder="1" applyProtection="1">
      <protection locked="0"/>
    </xf>
    <xf numFmtId="0" fontId="21" fillId="5" borderId="28" xfId="0" applyFont="1" applyFill="1" applyBorder="1" applyAlignment="1">
      <alignment horizontal="left" vertical="center"/>
    </xf>
    <xf numFmtId="0" fontId="21" fillId="0" borderId="85" xfId="0" applyFont="1" applyFill="1" applyBorder="1" applyAlignment="1">
      <alignment vertical="center"/>
    </xf>
    <xf numFmtId="0" fontId="21" fillId="7" borderId="83" xfId="0" applyFont="1" applyFill="1" applyBorder="1" applyAlignment="1">
      <alignment vertical="top" wrapText="1"/>
    </xf>
    <xf numFmtId="0" fontId="24" fillId="4" borderId="81" xfId="0" applyFont="1" applyFill="1" applyBorder="1" applyAlignment="1">
      <alignment horizontal="center" vertical="center"/>
    </xf>
    <xf numFmtId="0" fontId="24" fillId="4" borderId="1" xfId="0" applyFont="1" applyFill="1" applyBorder="1" applyAlignment="1">
      <alignment horizontal="center" vertical="center"/>
    </xf>
    <xf numFmtId="0" fontId="53" fillId="2" borderId="1" xfId="0" applyFont="1" applyFill="1" applyBorder="1" applyAlignment="1">
      <alignment vertical="center"/>
    </xf>
    <xf numFmtId="0" fontId="21" fillId="0" borderId="4" xfId="0" applyFont="1" applyFill="1" applyBorder="1" applyAlignment="1" applyProtection="1">
      <alignment horizontal="left" vertical="center"/>
      <protection locked="0"/>
    </xf>
    <xf numFmtId="0" fontId="21" fillId="0" borderId="75" xfId="0" applyFont="1" applyFill="1" applyBorder="1" applyAlignment="1" applyProtection="1">
      <alignment vertical="center"/>
      <protection locked="0"/>
    </xf>
    <xf numFmtId="0" fontId="21" fillId="2" borderId="43" xfId="0" applyFont="1" applyFill="1" applyBorder="1" applyAlignment="1" applyProtection="1">
      <alignment horizontal="center" vertical="center" wrapText="1"/>
      <protection locked="0"/>
    </xf>
    <xf numFmtId="0" fontId="21" fillId="0" borderId="54" xfId="0" applyFont="1" applyFill="1" applyBorder="1" applyAlignment="1" applyProtection="1">
      <alignment horizontal="center" vertical="center" wrapText="1"/>
      <protection locked="0"/>
    </xf>
    <xf numFmtId="0" fontId="21" fillId="0" borderId="55" xfId="0" applyFont="1" applyFill="1" applyBorder="1" applyAlignment="1" applyProtection="1">
      <alignment horizontal="center" vertical="center" wrapText="1"/>
      <protection locked="0"/>
    </xf>
    <xf numFmtId="0" fontId="21" fillId="0" borderId="71" xfId="0" applyFont="1" applyFill="1" applyBorder="1" applyAlignment="1" applyProtection="1">
      <alignment horizontal="center" vertical="center" wrapText="1"/>
      <protection locked="0"/>
    </xf>
    <xf numFmtId="0" fontId="21" fillId="0" borderId="53" xfId="0" applyFont="1" applyFill="1" applyBorder="1" applyAlignment="1" applyProtection="1">
      <alignment horizontal="center" vertical="center" wrapText="1"/>
      <protection locked="0"/>
    </xf>
    <xf numFmtId="0" fontId="21" fillId="0" borderId="16" xfId="0" applyFont="1" applyFill="1" applyBorder="1" applyAlignment="1" applyProtection="1">
      <alignment horizontal="center" vertical="center"/>
      <protection locked="0"/>
    </xf>
    <xf numFmtId="0" fontId="21" fillId="0" borderId="5" xfId="0" applyFont="1" applyFill="1" applyBorder="1" applyAlignment="1" applyProtection="1">
      <alignment horizontal="center" vertical="center"/>
      <protection locked="0"/>
    </xf>
    <xf numFmtId="0" fontId="21" fillId="0" borderId="19" xfId="0" applyFont="1" applyFill="1" applyBorder="1" applyAlignment="1" applyProtection="1">
      <alignment horizontal="center" vertical="center"/>
      <protection locked="0"/>
    </xf>
    <xf numFmtId="0" fontId="21" fillId="0" borderId="67" xfId="0" applyFont="1" applyFill="1" applyBorder="1" applyAlignment="1" applyProtection="1">
      <alignment horizontal="center" vertical="center"/>
      <protection locked="0"/>
    </xf>
    <xf numFmtId="0" fontId="21" fillId="0" borderId="66" xfId="0" applyFont="1" applyFill="1" applyBorder="1" applyAlignment="1" applyProtection="1">
      <alignment horizontal="center" vertical="center"/>
      <protection locked="0"/>
    </xf>
    <xf numFmtId="0" fontId="21" fillId="0" borderId="18" xfId="0" applyFont="1" applyFill="1" applyBorder="1" applyAlignment="1" applyProtection="1">
      <alignment horizontal="center" vertical="center"/>
      <protection locked="0"/>
    </xf>
    <xf numFmtId="9" fontId="21" fillId="0" borderId="5" xfId="2" applyFont="1" applyFill="1" applyBorder="1" applyAlignment="1" applyProtection="1">
      <alignment horizontal="center" vertical="center"/>
      <protection locked="0"/>
    </xf>
    <xf numFmtId="0" fontId="21" fillId="0" borderId="45" xfId="0" applyFont="1" applyFill="1" applyBorder="1" applyAlignment="1" applyProtection="1">
      <alignment horizontal="left" vertical="center"/>
      <protection locked="0"/>
    </xf>
    <xf numFmtId="0" fontId="21" fillId="0" borderId="46" xfId="0" applyFont="1" applyFill="1" applyBorder="1" applyAlignment="1" applyProtection="1">
      <alignment horizontal="center" vertical="top" wrapText="1"/>
      <protection locked="0"/>
    </xf>
    <xf numFmtId="0" fontId="21" fillId="0" borderId="48" xfId="0" applyFont="1" applyFill="1" applyBorder="1" applyAlignment="1" applyProtection="1">
      <alignment horizontal="center" vertical="top" wrapText="1"/>
      <protection locked="0"/>
    </xf>
    <xf numFmtId="0" fontId="33" fillId="5" borderId="28" xfId="0" applyFont="1" applyFill="1" applyBorder="1" applyAlignment="1">
      <alignment horizontal="left" vertical="center"/>
    </xf>
    <xf numFmtId="0" fontId="33" fillId="5" borderId="41" xfId="0" applyFont="1" applyFill="1" applyBorder="1" applyAlignment="1">
      <alignment horizontal="left" vertical="center"/>
    </xf>
    <xf numFmtId="0" fontId="21" fillId="0" borderId="43" xfId="0" applyFont="1" applyFill="1" applyBorder="1" applyAlignment="1" applyProtection="1">
      <alignment horizontal="left" vertical="center"/>
      <protection locked="0"/>
    </xf>
    <xf numFmtId="0" fontId="40" fillId="0" borderId="58" xfId="0" applyFont="1" applyFill="1" applyBorder="1" applyAlignment="1" applyProtection="1">
      <alignment vertical="top" wrapText="1"/>
      <protection locked="0"/>
    </xf>
    <xf numFmtId="0" fontId="40" fillId="0" borderId="46" xfId="0" applyFont="1" applyFill="1" applyBorder="1" applyAlignment="1" applyProtection="1">
      <alignment vertical="top" wrapText="1"/>
      <protection locked="0"/>
    </xf>
    <xf numFmtId="0" fontId="40" fillId="0" borderId="49" xfId="0" applyFont="1" applyFill="1" applyBorder="1" applyAlignment="1" applyProtection="1">
      <alignment vertical="top" wrapText="1"/>
      <protection locked="0"/>
    </xf>
    <xf numFmtId="0" fontId="40" fillId="0" borderId="30" xfId="0" applyFont="1" applyFill="1" applyBorder="1" applyAlignment="1" applyProtection="1">
      <alignment horizontal="left" vertical="center" wrapText="1"/>
      <protection locked="0"/>
    </xf>
    <xf numFmtId="0" fontId="40" fillId="0" borderId="59" xfId="0" applyFont="1" applyFill="1" applyBorder="1" applyAlignment="1" applyProtection="1">
      <alignment vertical="top" wrapText="1"/>
      <protection locked="0"/>
    </xf>
    <xf numFmtId="0" fontId="40" fillId="0" borderId="32" xfId="0" applyFont="1" applyFill="1" applyBorder="1" applyAlignment="1" applyProtection="1">
      <alignment horizontal="left" vertical="center" wrapText="1"/>
      <protection locked="0"/>
    </xf>
    <xf numFmtId="0" fontId="40" fillId="0" borderId="60" xfId="0" applyFont="1" applyFill="1" applyBorder="1" applyAlignment="1" applyProtection="1">
      <alignment vertical="top" wrapText="1"/>
      <protection locked="0"/>
    </xf>
    <xf numFmtId="0" fontId="40" fillId="0" borderId="48" xfId="0" applyFont="1" applyFill="1" applyBorder="1" applyAlignment="1" applyProtection="1">
      <alignment vertical="top" wrapText="1"/>
      <protection locked="0"/>
    </xf>
    <xf numFmtId="0" fontId="40" fillId="0" borderId="56" xfId="0" applyFont="1" applyFill="1" applyBorder="1" applyAlignment="1" applyProtection="1">
      <alignment vertical="top" wrapText="1"/>
      <protection locked="0"/>
    </xf>
    <xf numFmtId="0" fontId="40" fillId="0" borderId="34" xfId="0" applyFont="1" applyFill="1" applyBorder="1" applyAlignment="1" applyProtection="1">
      <alignment horizontal="left" vertical="center" wrapText="1"/>
      <protection locked="0"/>
    </xf>
    <xf numFmtId="0" fontId="40" fillId="0" borderId="62" xfId="0" applyFont="1" applyFill="1" applyBorder="1" applyAlignment="1" applyProtection="1">
      <alignment vertical="top" wrapText="1"/>
      <protection locked="0"/>
    </xf>
    <xf numFmtId="0" fontId="40" fillId="0" borderId="61" xfId="0" applyFont="1" applyFill="1" applyBorder="1" applyAlignment="1" applyProtection="1">
      <alignment vertical="top" wrapText="1"/>
      <protection locked="0"/>
    </xf>
    <xf numFmtId="0" fontId="40" fillId="0" borderId="30" xfId="0" applyFont="1" applyFill="1" applyBorder="1" applyAlignment="1" applyProtection="1">
      <alignment vertical="top" wrapText="1"/>
      <protection locked="0"/>
    </xf>
    <xf numFmtId="0" fontId="40" fillId="0" borderId="50" xfId="0" applyFont="1" applyFill="1" applyBorder="1" applyAlignment="1" applyProtection="1">
      <alignment vertical="top" wrapText="1"/>
      <protection locked="0"/>
    </xf>
    <xf numFmtId="0" fontId="40" fillId="0" borderId="32" xfId="0" applyFont="1" applyFill="1" applyBorder="1" applyAlignment="1" applyProtection="1">
      <alignment vertical="top" wrapText="1"/>
      <protection locked="0"/>
    </xf>
    <xf numFmtId="0" fontId="40" fillId="0" borderId="51" xfId="0" applyFont="1" applyFill="1" applyBorder="1" applyAlignment="1" applyProtection="1">
      <alignment vertical="top" wrapText="1"/>
      <protection locked="0"/>
    </xf>
    <xf numFmtId="0" fontId="40" fillId="0" borderId="63" xfId="0" applyFont="1" applyFill="1" applyBorder="1" applyAlignment="1" applyProtection="1">
      <alignment vertical="top" wrapText="1"/>
      <protection locked="0"/>
    </xf>
    <xf numFmtId="0" fontId="40" fillId="0" borderId="34" xfId="0" applyFont="1" applyFill="1" applyBorder="1" applyAlignment="1" applyProtection="1">
      <alignment vertical="top" wrapText="1"/>
      <protection locked="0"/>
    </xf>
    <xf numFmtId="0" fontId="40" fillId="0" borderId="52" xfId="0" applyFont="1" applyFill="1" applyBorder="1" applyAlignment="1" applyProtection="1">
      <alignment vertical="top" wrapText="1"/>
      <protection locked="0"/>
    </xf>
    <xf numFmtId="0" fontId="3" fillId="0" borderId="0" xfId="0" applyFont="1" applyFill="1" applyAlignment="1" applyProtection="1">
      <alignment vertical="center"/>
    </xf>
    <xf numFmtId="0" fontId="46" fillId="0" borderId="0" xfId="0" applyFont="1" applyFill="1" applyAlignment="1" applyProtection="1">
      <alignment vertical="center"/>
    </xf>
    <xf numFmtId="3" fontId="21" fillId="0" borderId="3" xfId="0" applyNumberFormat="1" applyFont="1" applyFill="1" applyBorder="1" applyAlignment="1" applyProtection="1">
      <alignment horizontal="center" vertical="center"/>
      <protection locked="0"/>
    </xf>
    <xf numFmtId="0" fontId="21" fillId="0" borderId="40" xfId="0" applyFont="1" applyFill="1" applyBorder="1" applyAlignment="1" applyProtection="1">
      <alignment horizontal="center" vertical="center"/>
      <protection locked="0"/>
    </xf>
    <xf numFmtId="0" fontId="21" fillId="0" borderId="4" xfId="0" applyFont="1" applyFill="1" applyBorder="1" applyAlignment="1" applyProtection="1">
      <alignment horizontal="center" vertical="center"/>
      <protection locked="0"/>
    </xf>
    <xf numFmtId="0" fontId="21" fillId="0" borderId="3" xfId="0" applyFont="1" applyFill="1" applyBorder="1" applyAlignment="1" applyProtection="1">
      <alignment horizontal="center" vertical="center"/>
      <protection locked="0"/>
    </xf>
    <xf numFmtId="0" fontId="21" fillId="0" borderId="24" xfId="0" applyFont="1" applyFill="1" applyBorder="1" applyAlignment="1">
      <alignment vertical="center"/>
    </xf>
    <xf numFmtId="3" fontId="21" fillId="0" borderId="84" xfId="0" applyNumberFormat="1" applyFont="1" applyFill="1" applyBorder="1" applyAlignment="1" applyProtection="1">
      <alignment horizontal="center" vertical="center"/>
      <protection locked="0"/>
    </xf>
    <xf numFmtId="3" fontId="21" fillId="0" borderId="29" xfId="0" applyNumberFormat="1" applyFont="1" applyFill="1" applyBorder="1" applyAlignment="1" applyProtection="1">
      <alignment horizontal="center" vertical="center"/>
      <protection locked="0"/>
    </xf>
    <xf numFmtId="0" fontId="49" fillId="0" borderId="87" xfId="0" applyFont="1" applyBorder="1" applyAlignment="1">
      <alignment horizontal="left" vertical="center" wrapText="1"/>
    </xf>
    <xf numFmtId="0" fontId="22" fillId="0" borderId="44" xfId="0" applyFont="1" applyBorder="1" applyAlignment="1">
      <alignment horizontal="left" vertical="center" wrapText="1"/>
    </xf>
    <xf numFmtId="0" fontId="23" fillId="0" borderId="20" xfId="0" applyFont="1" applyFill="1" applyBorder="1" applyAlignment="1">
      <alignment horizontal="center" vertical="center"/>
    </xf>
    <xf numFmtId="0" fontId="23" fillId="0" borderId="21" xfId="0" applyFont="1" applyFill="1" applyBorder="1" applyAlignment="1">
      <alignment horizontal="center" vertical="center"/>
    </xf>
    <xf numFmtId="0" fontId="23" fillId="0" borderId="22" xfId="0" applyFont="1" applyFill="1" applyBorder="1" applyAlignment="1">
      <alignment horizontal="center" vertical="center"/>
    </xf>
    <xf numFmtId="0" fontId="32" fillId="5" borderId="20" xfId="0" applyFont="1" applyFill="1" applyBorder="1" applyAlignment="1">
      <alignment horizontal="center" vertical="center"/>
    </xf>
    <xf numFmtId="0" fontId="32" fillId="5" borderId="21" xfId="0" applyFont="1" applyFill="1" applyBorder="1" applyAlignment="1">
      <alignment horizontal="center" vertical="center"/>
    </xf>
    <xf numFmtId="0" fontId="32" fillId="5" borderId="22" xfId="0" applyFont="1" applyFill="1" applyBorder="1" applyAlignment="1">
      <alignment horizontal="center" vertical="center"/>
    </xf>
    <xf numFmtId="0" fontId="33" fillId="5" borderId="77" xfId="0" applyFont="1" applyFill="1" applyBorder="1" applyAlignment="1">
      <alignment horizontal="center" vertical="center"/>
    </xf>
    <xf numFmtId="0" fontId="33" fillId="5" borderId="78" xfId="0" applyFont="1" applyFill="1" applyBorder="1" applyAlignment="1">
      <alignment horizontal="center" vertical="center"/>
    </xf>
    <xf numFmtId="0" fontId="33" fillId="5" borderId="79" xfId="0" applyFont="1" applyFill="1" applyBorder="1" applyAlignment="1">
      <alignment horizontal="center" vertical="center"/>
    </xf>
    <xf numFmtId="0" fontId="21" fillId="2" borderId="77" xfId="0" applyFont="1" applyFill="1" applyBorder="1" applyAlignment="1" applyProtection="1">
      <alignment horizontal="left" vertical="top" wrapText="1"/>
      <protection locked="0"/>
    </xf>
    <xf numFmtId="0" fontId="21" fillId="2" borderId="78" xfId="0" applyFont="1" applyFill="1" applyBorder="1" applyAlignment="1" applyProtection="1">
      <alignment horizontal="left" vertical="top" wrapText="1"/>
      <protection locked="0"/>
    </xf>
    <xf numFmtId="0" fontId="21" fillId="2" borderId="79" xfId="0" applyFont="1" applyFill="1" applyBorder="1" applyAlignment="1" applyProtection="1">
      <alignment horizontal="left" vertical="top" wrapText="1"/>
      <protection locked="0"/>
    </xf>
    <xf numFmtId="0" fontId="52" fillId="4" borderId="36" xfId="0" applyFont="1" applyFill="1" applyBorder="1" applyAlignment="1">
      <alignment horizontal="center" vertical="center"/>
    </xf>
    <xf numFmtId="0" fontId="21" fillId="7" borderId="76" xfId="0" applyFont="1" applyFill="1" applyBorder="1" applyAlignment="1">
      <alignment horizontal="center" vertical="top" wrapText="1"/>
    </xf>
    <xf numFmtId="0" fontId="21" fillId="7" borderId="86" xfId="0" applyFont="1" applyFill="1" applyBorder="1" applyAlignment="1">
      <alignment horizontal="center" vertical="top" wrapText="1"/>
    </xf>
    <xf numFmtId="0" fontId="21" fillId="7" borderId="83" xfId="0" applyFont="1" applyFill="1" applyBorder="1" applyAlignment="1">
      <alignment horizontal="center" vertical="top" wrapText="1"/>
    </xf>
    <xf numFmtId="0" fontId="31" fillId="5" borderId="36" xfId="0" applyFont="1" applyFill="1" applyBorder="1" applyAlignment="1">
      <alignment horizontal="center" vertical="center"/>
    </xf>
    <xf numFmtId="0" fontId="31" fillId="5" borderId="80" xfId="0" applyFont="1" applyFill="1" applyBorder="1" applyAlignment="1">
      <alignment horizontal="center" vertical="center"/>
    </xf>
    <xf numFmtId="0" fontId="31" fillId="5" borderId="81" xfId="0" applyFont="1" applyFill="1" applyBorder="1" applyAlignment="1">
      <alignment horizontal="center" vertical="center"/>
    </xf>
    <xf numFmtId="0" fontId="31" fillId="5" borderId="82" xfId="0" applyFont="1" applyFill="1" applyBorder="1" applyAlignment="1">
      <alignment horizontal="center" vertical="center"/>
    </xf>
    <xf numFmtId="0" fontId="39" fillId="0" borderId="20" xfId="0" applyFont="1" applyFill="1" applyBorder="1" applyAlignment="1">
      <alignment horizontal="center" vertical="center"/>
    </xf>
    <xf numFmtId="0" fontId="39" fillId="0" borderId="21" xfId="0" applyFont="1" applyFill="1" applyBorder="1" applyAlignment="1">
      <alignment horizontal="center" vertical="center"/>
    </xf>
    <xf numFmtId="0" fontId="39" fillId="0" borderId="22" xfId="0" applyFont="1" applyFill="1" applyBorder="1" applyAlignment="1">
      <alignment horizontal="center" vertical="center"/>
    </xf>
    <xf numFmtId="0" fontId="21" fillId="5" borderId="35" xfId="0" applyFont="1" applyFill="1" applyBorder="1" applyAlignment="1">
      <alignment horizontal="center" vertical="top" wrapText="1"/>
    </xf>
    <xf numFmtId="0" fontId="21" fillId="5" borderId="31" xfId="0" applyFont="1" applyFill="1" applyBorder="1" applyAlignment="1">
      <alignment horizontal="center" vertical="top" wrapText="1"/>
    </xf>
    <xf numFmtId="0" fontId="21" fillId="5" borderId="33" xfId="0" applyFont="1" applyFill="1" applyBorder="1" applyAlignment="1">
      <alignment horizontal="center" vertical="top" wrapText="1"/>
    </xf>
    <xf numFmtId="0" fontId="34" fillId="5" borderId="57" xfId="0" applyFont="1" applyFill="1" applyBorder="1" applyAlignment="1">
      <alignment horizontal="center" vertical="center"/>
    </xf>
    <xf numFmtId="0" fontId="34" fillId="5" borderId="24" xfId="0" applyFont="1" applyFill="1" applyBorder="1" applyAlignment="1">
      <alignment horizontal="center" vertical="center"/>
    </xf>
    <xf numFmtId="0" fontId="34" fillId="5" borderId="23" xfId="0" applyFont="1" applyFill="1" applyBorder="1" applyAlignment="1">
      <alignment horizontal="center" vertical="center"/>
    </xf>
    <xf numFmtId="0" fontId="34" fillId="5" borderId="27" xfId="0" applyFont="1" applyFill="1" applyBorder="1" applyAlignment="1">
      <alignment horizontal="center" vertical="center"/>
    </xf>
    <xf numFmtId="0" fontId="34" fillId="5" borderId="41" xfId="0" applyFont="1" applyFill="1" applyBorder="1" applyAlignment="1">
      <alignment horizontal="center" vertical="center"/>
    </xf>
    <xf numFmtId="0" fontId="34" fillId="5" borderId="38" xfId="0" applyFont="1" applyFill="1" applyBorder="1" applyAlignment="1">
      <alignment horizontal="center" vertical="center"/>
    </xf>
    <xf numFmtId="0" fontId="34" fillId="5" borderId="42" xfId="0" applyFont="1" applyFill="1" applyBorder="1" applyAlignment="1">
      <alignment horizontal="center" vertical="center"/>
    </xf>
    <xf numFmtId="0" fontId="34" fillId="5" borderId="29" xfId="0" applyFont="1" applyFill="1" applyBorder="1" applyAlignment="1">
      <alignment horizontal="center" vertical="center" wrapText="1"/>
    </xf>
    <xf numFmtId="0" fontId="34" fillId="5" borderId="42" xfId="0" applyFont="1" applyFill="1" applyBorder="1" applyAlignment="1">
      <alignment horizontal="center" vertical="center" wrapText="1"/>
    </xf>
    <xf numFmtId="0" fontId="34" fillId="5" borderId="45" xfId="0" applyFont="1" applyFill="1" applyBorder="1" applyAlignment="1">
      <alignment horizontal="center" vertical="center"/>
    </xf>
    <xf numFmtId="0" fontId="34" fillId="5" borderId="43" xfId="0" applyFont="1" applyFill="1" applyBorder="1" applyAlignment="1">
      <alignment horizontal="center" vertical="center"/>
    </xf>
    <xf numFmtId="0" fontId="34" fillId="5" borderId="29" xfId="0" applyFont="1" applyFill="1" applyBorder="1" applyAlignment="1">
      <alignment horizontal="center" vertical="center"/>
    </xf>
    <xf numFmtId="0" fontId="10" fillId="0" borderId="14" xfId="0" applyFont="1" applyBorder="1" applyAlignment="1">
      <alignment horizontal="left" vertical="center" wrapText="1"/>
    </xf>
    <xf numFmtId="0" fontId="12" fillId="0" borderId="15" xfId="0" applyFont="1" applyBorder="1" applyAlignment="1">
      <alignment horizontal="left" vertical="center" wrapText="1"/>
    </xf>
    <xf numFmtId="0" fontId="27" fillId="4" borderId="1" xfId="0" applyFont="1" applyFill="1" applyBorder="1" applyAlignment="1">
      <alignment horizontal="left" vertical="center" wrapText="1"/>
    </xf>
    <xf numFmtId="0" fontId="29" fillId="4" borderId="1" xfId="0" applyFont="1" applyFill="1" applyBorder="1" applyAlignment="1">
      <alignment horizontal="left" vertical="center" wrapText="1"/>
    </xf>
    <xf numFmtId="0" fontId="27" fillId="4" borderId="20" xfId="0" applyFont="1" applyFill="1" applyBorder="1" applyAlignment="1">
      <alignment horizontal="left" vertical="center" wrapText="1"/>
    </xf>
    <xf numFmtId="0" fontId="18" fillId="4" borderId="21" xfId="0" applyFont="1" applyFill="1" applyBorder="1" applyAlignment="1">
      <alignment horizontal="left"/>
    </xf>
    <xf numFmtId="0" fontId="10" fillId="0" borderId="10" xfId="0" applyFont="1" applyBorder="1" applyAlignment="1">
      <alignment horizontal="left" vertical="center" wrapText="1"/>
    </xf>
    <xf numFmtId="0" fontId="12" fillId="0" borderId="11" xfId="0" applyFont="1" applyBorder="1" applyAlignment="1">
      <alignment horizontal="left" vertical="center" wrapText="1"/>
    </xf>
    <xf numFmtId="0" fontId="10" fillId="6" borderId="10" xfId="0" applyFont="1" applyFill="1" applyBorder="1" applyAlignment="1">
      <alignment horizontal="left" vertical="center" wrapText="1"/>
    </xf>
    <xf numFmtId="0" fontId="12" fillId="6" borderId="11" xfId="0" applyFont="1" applyFill="1" applyBorder="1" applyAlignment="1">
      <alignment horizontal="left" vertical="center" wrapText="1"/>
    </xf>
    <xf numFmtId="0" fontId="10" fillId="6" borderId="14" xfId="0" applyFont="1" applyFill="1" applyBorder="1" applyAlignment="1">
      <alignment horizontal="left" vertical="center" wrapText="1"/>
    </xf>
    <xf numFmtId="0" fontId="12" fillId="6" borderId="15" xfId="0" applyFont="1" applyFill="1" applyBorder="1" applyAlignment="1">
      <alignment horizontal="left" vertical="center" wrapText="1"/>
    </xf>
    <xf numFmtId="0" fontId="13" fillId="6" borderId="14" xfId="0" applyFont="1" applyFill="1" applyBorder="1" applyAlignment="1">
      <alignment horizontal="left" vertical="center" wrapText="1"/>
    </xf>
    <xf numFmtId="0" fontId="13" fillId="6" borderId="10" xfId="0" applyFont="1" applyFill="1" applyBorder="1" applyAlignment="1">
      <alignment horizontal="left" vertical="center" wrapText="1"/>
    </xf>
    <xf numFmtId="0" fontId="27" fillId="4" borderId="1" xfId="0" applyFont="1" applyFill="1" applyBorder="1" applyAlignment="1">
      <alignment horizontal="left" vertical="center"/>
    </xf>
    <xf numFmtId="0" fontId="29" fillId="4" borderId="1" xfId="0" applyFont="1" applyFill="1" applyBorder="1" applyAlignment="1">
      <alignment horizontal="left" vertical="center"/>
    </xf>
    <xf numFmtId="0" fontId="28" fillId="4" borderId="14" xfId="0" applyFont="1" applyFill="1" applyBorder="1" applyAlignment="1">
      <alignment vertical="center"/>
    </xf>
    <xf numFmtId="0" fontId="28" fillId="4" borderId="14" xfId="0" applyFont="1" applyFill="1" applyBorder="1" applyAlignment="1"/>
    <xf numFmtId="0" fontId="28" fillId="4" borderId="15" xfId="0" applyFont="1" applyFill="1" applyBorder="1" applyAlignment="1"/>
    <xf numFmtId="0" fontId="29" fillId="4" borderId="1" xfId="0" applyFont="1" applyFill="1" applyBorder="1" applyAlignment="1"/>
    <xf numFmtId="0" fontId="10" fillId="6" borderId="1" xfId="0" applyFont="1" applyFill="1" applyBorder="1" applyAlignment="1">
      <alignment horizontal="left" vertical="center" wrapText="1"/>
    </xf>
    <xf numFmtId="0" fontId="12" fillId="6" borderId="8" xfId="0" applyFont="1" applyFill="1" applyBorder="1" applyAlignment="1">
      <alignment horizontal="left" vertical="center" wrapText="1"/>
    </xf>
    <xf numFmtId="0" fontId="38" fillId="6" borderId="10" xfId="0" applyFont="1" applyFill="1" applyBorder="1" applyAlignment="1">
      <alignment horizontal="center" vertical="center" wrapText="1"/>
    </xf>
    <xf numFmtId="0" fontId="38" fillId="6" borderId="11" xfId="0" applyFont="1" applyFill="1" applyBorder="1" applyAlignment="1">
      <alignment horizontal="center" vertical="center" wrapText="1"/>
    </xf>
    <xf numFmtId="1" fontId="36" fillId="6" borderId="14" xfId="0" applyNumberFormat="1" applyFont="1" applyFill="1" applyBorder="1" applyAlignment="1">
      <alignment horizontal="center" vertical="center"/>
    </xf>
    <xf numFmtId="1" fontId="36" fillId="6" borderId="15" xfId="0" applyNumberFormat="1" applyFont="1" applyFill="1" applyBorder="1" applyAlignment="1">
      <alignment horizontal="center" vertical="center"/>
    </xf>
    <xf numFmtId="0" fontId="11" fillId="6" borderId="1" xfId="0" applyFont="1" applyFill="1" applyBorder="1" applyAlignment="1">
      <alignment horizontal="center" vertical="center"/>
    </xf>
    <xf numFmtId="0" fontId="35" fillId="6" borderId="1" xfId="0" applyFont="1" applyFill="1" applyBorder="1" applyAlignment="1">
      <alignment horizontal="center" vertical="center"/>
    </xf>
  </cellXfs>
  <cellStyles count="3">
    <cellStyle name="Normal" xfId="0" builtinId="0"/>
    <cellStyle name="Normal 2" xfId="1" xr:uid="{00000000-0005-0000-0000-000001000000}"/>
    <cellStyle name="Percent" xfId="2" builtinId="5"/>
  </cellStyles>
  <dxfs count="0"/>
  <tableStyles count="0" defaultTableStyle="TableStyleMedium2" defaultPivotStyle="PivotStyleLight16"/>
  <colors>
    <mruColors>
      <color rgb="FF366092"/>
      <color rgb="FF006583"/>
      <color rgb="FFCDE7F3"/>
      <color rgb="FFA5E1E9"/>
      <color rgb="FFD4F0F4"/>
      <color rgb="FF81E1FF"/>
      <color rgb="FF45C3D3"/>
      <color rgb="FFCDEEF3"/>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81643</xdr:colOff>
      <xdr:row>1</xdr:row>
      <xdr:rowOff>122465</xdr:rowOff>
    </xdr:from>
    <xdr:to>
      <xdr:col>1</xdr:col>
      <xdr:colOff>1524000</xdr:colOff>
      <xdr:row>1</xdr:row>
      <xdr:rowOff>462069</xdr:rowOff>
    </xdr:to>
    <xdr:pic>
      <xdr:nvPicPr>
        <xdr:cNvPr id="4" name="Picture 1" descr="signature_428014846">
          <a:extLst>
            <a:ext uri="{FF2B5EF4-FFF2-40B4-BE49-F238E27FC236}">
              <a16:creationId xmlns:a16="http://schemas.microsoft.com/office/drawing/2014/main" id="{5DB1CB93-C1DD-4189-9117-142C13813E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1822" y="340179"/>
          <a:ext cx="1442357" cy="339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721179</xdr:colOff>
      <xdr:row>1</xdr:row>
      <xdr:rowOff>95249</xdr:rowOff>
    </xdr:from>
    <xdr:to>
      <xdr:col>3</xdr:col>
      <xdr:colOff>1497743</xdr:colOff>
      <xdr:row>1</xdr:row>
      <xdr:rowOff>535775</xdr:rowOff>
    </xdr:to>
    <xdr:pic>
      <xdr:nvPicPr>
        <xdr:cNvPr id="5" name="Picture 4">
          <a:extLst>
            <a:ext uri="{FF2B5EF4-FFF2-40B4-BE49-F238E27FC236}">
              <a16:creationId xmlns:a16="http://schemas.microsoft.com/office/drawing/2014/main" id="{A9E179D5-3EE6-4DD2-BC8F-052876339B6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01643" y="312963"/>
          <a:ext cx="776564" cy="4405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1306287</xdr:colOff>
      <xdr:row>1</xdr:row>
      <xdr:rowOff>108860</xdr:rowOff>
    </xdr:from>
    <xdr:to>
      <xdr:col>12</xdr:col>
      <xdr:colOff>2566699</xdr:colOff>
      <xdr:row>1</xdr:row>
      <xdr:rowOff>823862</xdr:rowOff>
    </xdr:to>
    <xdr:pic>
      <xdr:nvPicPr>
        <xdr:cNvPr id="3" name="Picture 2">
          <a:extLst>
            <a:ext uri="{FF2B5EF4-FFF2-40B4-BE49-F238E27FC236}">
              <a16:creationId xmlns:a16="http://schemas.microsoft.com/office/drawing/2014/main" id="{EFEC1C25-08F2-5DCB-3A84-6CEB6A86AF1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763514" y="368633"/>
          <a:ext cx="1260412" cy="715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264722</xdr:colOff>
      <xdr:row>1</xdr:row>
      <xdr:rowOff>186789</xdr:rowOff>
    </xdr:from>
    <xdr:to>
      <xdr:col>2</xdr:col>
      <xdr:colOff>728992</xdr:colOff>
      <xdr:row>1</xdr:row>
      <xdr:rowOff>703860</xdr:rowOff>
    </xdr:to>
    <xdr:pic>
      <xdr:nvPicPr>
        <xdr:cNvPr id="6" name="Picture 1" descr="signature_428014846">
          <a:extLst>
            <a:ext uri="{FF2B5EF4-FFF2-40B4-BE49-F238E27FC236}">
              <a16:creationId xmlns:a16="http://schemas.microsoft.com/office/drawing/2014/main" id="{28427712-E2F9-EDA2-85B4-A49302FD0AE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0358" y="446562"/>
          <a:ext cx="2196089" cy="5170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67712-EAF9-4DE7-BFF2-DEE516922B2D}">
  <dimension ref="A1:H36"/>
  <sheetViews>
    <sheetView showGridLines="0" showRowColHeaders="0" tabSelected="1" zoomScaleNormal="100" workbookViewId="0">
      <selection activeCell="C6" sqref="C6"/>
    </sheetView>
  </sheetViews>
  <sheetFormatPr defaultColWidth="11.6640625" defaultRowHeight="14.5" x14ac:dyDescent="0.3"/>
  <cols>
    <col min="1" max="1" width="4.5" style="1" customWidth="1"/>
    <col min="2" max="2" width="52.33203125" style="1" bestFit="1" customWidth="1"/>
    <col min="3" max="3" width="40.83203125" style="1" customWidth="1"/>
    <col min="4" max="4" width="27.58203125" style="38" bestFit="1" customWidth="1"/>
    <col min="5" max="5" width="4.5" style="1" customWidth="1"/>
    <col min="6" max="6" width="54.4140625" style="1" customWidth="1"/>
    <col min="7" max="16384" width="11.6640625" style="1"/>
  </cols>
  <sheetData>
    <row r="1" spans="1:8" ht="17.25" customHeight="1" thickBot="1" x14ac:dyDescent="0.35">
      <c r="A1" s="77"/>
      <c r="B1" s="41"/>
      <c r="C1" s="41"/>
      <c r="D1" s="44"/>
      <c r="E1" s="41"/>
      <c r="F1" s="152"/>
      <c r="G1" s="152"/>
      <c r="H1" s="152"/>
    </row>
    <row r="2" spans="1:8" ht="50.25" customHeight="1" thickBot="1" x14ac:dyDescent="0.35">
      <c r="A2" s="77"/>
      <c r="B2" s="163" t="s">
        <v>254</v>
      </c>
      <c r="C2" s="164"/>
      <c r="D2" s="165"/>
      <c r="E2" s="41"/>
      <c r="F2" s="152"/>
      <c r="G2" s="152"/>
      <c r="H2" s="152"/>
    </row>
    <row r="3" spans="1:8" ht="22.25" customHeight="1" x14ac:dyDescent="0.3">
      <c r="A3" s="41"/>
      <c r="B3" s="175" t="s">
        <v>298</v>
      </c>
      <c r="C3" s="175"/>
      <c r="D3" s="175"/>
      <c r="E3" s="41"/>
      <c r="F3" s="152"/>
      <c r="G3" s="152"/>
      <c r="H3" s="152"/>
    </row>
    <row r="4" spans="1:8" ht="3" customHeight="1" thickBot="1" x14ac:dyDescent="0.35">
      <c r="A4" s="41"/>
      <c r="B4" s="110"/>
      <c r="C4" s="110"/>
      <c r="D4" s="111"/>
      <c r="E4" s="41"/>
      <c r="F4" s="152"/>
      <c r="G4" s="152"/>
      <c r="H4" s="152"/>
    </row>
    <row r="5" spans="1:8" ht="28.75" customHeight="1" thickBot="1" x14ac:dyDescent="0.35">
      <c r="A5" s="41"/>
      <c r="B5" s="166" t="s">
        <v>0</v>
      </c>
      <c r="C5" s="167"/>
      <c r="D5" s="168"/>
      <c r="E5" s="41"/>
      <c r="F5" s="152"/>
      <c r="G5" s="152"/>
      <c r="H5" s="152"/>
    </row>
    <row r="6" spans="1:8" ht="23.25" customHeight="1" x14ac:dyDescent="0.3">
      <c r="A6" s="41"/>
      <c r="B6" s="95" t="s">
        <v>184</v>
      </c>
      <c r="C6" s="155"/>
      <c r="D6" s="176"/>
      <c r="E6" s="41"/>
      <c r="F6" s="152"/>
      <c r="G6" s="152"/>
      <c r="H6" s="152"/>
    </row>
    <row r="7" spans="1:8" ht="23.25" customHeight="1" x14ac:dyDescent="0.3">
      <c r="A7" s="41"/>
      <c r="B7" s="96" t="s">
        <v>180</v>
      </c>
      <c r="C7" s="156"/>
      <c r="D7" s="177"/>
      <c r="E7" s="41"/>
      <c r="F7" s="152"/>
      <c r="G7" s="152"/>
      <c r="H7" s="152"/>
    </row>
    <row r="8" spans="1:8" ht="23.25" customHeight="1" x14ac:dyDescent="0.3">
      <c r="A8" s="41"/>
      <c r="B8" s="96" t="s">
        <v>299</v>
      </c>
      <c r="C8" s="156"/>
      <c r="D8" s="178"/>
      <c r="E8" s="41"/>
      <c r="F8" s="152"/>
      <c r="G8" s="152"/>
      <c r="H8" s="152"/>
    </row>
    <row r="9" spans="1:8" ht="23.25" customHeight="1" x14ac:dyDescent="0.3">
      <c r="A9" s="41"/>
      <c r="B9" s="97" t="s">
        <v>186</v>
      </c>
      <c r="C9" s="156"/>
      <c r="D9" s="113" t="s">
        <v>294</v>
      </c>
      <c r="E9" s="41"/>
      <c r="F9" s="152"/>
      <c r="G9" s="152"/>
      <c r="H9" s="152"/>
    </row>
    <row r="10" spans="1:8" ht="22.75" customHeight="1" x14ac:dyDescent="0.3">
      <c r="A10" s="41"/>
      <c r="B10" s="169" t="s">
        <v>262</v>
      </c>
      <c r="C10" s="170"/>
      <c r="D10" s="171"/>
      <c r="E10" s="41"/>
      <c r="F10" s="152"/>
      <c r="G10" s="152"/>
      <c r="H10" s="152"/>
    </row>
    <row r="11" spans="1:8" ht="23.25" customHeight="1" x14ac:dyDescent="0.3">
      <c r="A11" s="41"/>
      <c r="B11" s="99" t="s">
        <v>266</v>
      </c>
      <c r="C11" s="154"/>
      <c r="D11" s="114" t="s">
        <v>167</v>
      </c>
      <c r="E11" s="41"/>
      <c r="F11" s="153"/>
      <c r="G11" s="152"/>
      <c r="H11" s="152"/>
    </row>
    <row r="12" spans="1:8" ht="23.25" customHeight="1" x14ac:dyDescent="0.3">
      <c r="A12" s="41"/>
      <c r="B12" s="105" t="s">
        <v>264</v>
      </c>
      <c r="C12" s="154"/>
      <c r="D12" s="114" t="s">
        <v>167</v>
      </c>
      <c r="E12" s="41"/>
      <c r="F12" s="153"/>
      <c r="G12" s="152"/>
      <c r="H12" s="152"/>
    </row>
    <row r="13" spans="1:8" ht="23.25" customHeight="1" x14ac:dyDescent="0.3">
      <c r="A13" s="41"/>
      <c r="B13" s="100" t="s">
        <v>297</v>
      </c>
      <c r="C13" s="154"/>
      <c r="D13" s="114" t="s">
        <v>167</v>
      </c>
      <c r="E13" s="41"/>
      <c r="F13" s="152"/>
      <c r="G13" s="152"/>
      <c r="H13" s="152"/>
    </row>
    <row r="14" spans="1:8" ht="23.25" customHeight="1" x14ac:dyDescent="0.3">
      <c r="A14" s="41"/>
      <c r="B14" s="100" t="s">
        <v>263</v>
      </c>
      <c r="C14" s="154"/>
      <c r="D14" s="114" t="s">
        <v>167</v>
      </c>
      <c r="E14" s="41"/>
      <c r="F14" s="152"/>
      <c r="G14" s="152"/>
      <c r="H14" s="152"/>
    </row>
    <row r="15" spans="1:8" ht="23.25" customHeight="1" x14ac:dyDescent="0.3">
      <c r="A15" s="41"/>
      <c r="B15" s="100" t="s">
        <v>265</v>
      </c>
      <c r="C15" s="154"/>
      <c r="D15" s="114" t="s">
        <v>167</v>
      </c>
      <c r="E15" s="41"/>
      <c r="F15" s="153"/>
      <c r="G15" s="152"/>
      <c r="H15" s="152"/>
    </row>
    <row r="16" spans="1:8" ht="23.25" customHeight="1" x14ac:dyDescent="0.3">
      <c r="A16" s="41"/>
      <c r="B16" s="100" t="s">
        <v>296</v>
      </c>
      <c r="C16" s="154"/>
      <c r="D16" s="114" t="s">
        <v>167</v>
      </c>
      <c r="E16" s="41"/>
      <c r="F16" s="152"/>
      <c r="G16" s="152"/>
      <c r="H16" s="152"/>
    </row>
    <row r="17" spans="1:8" ht="23.25" customHeight="1" x14ac:dyDescent="0.3">
      <c r="A17" s="41"/>
      <c r="B17" s="169" t="s">
        <v>261</v>
      </c>
      <c r="C17" s="170"/>
      <c r="D17" s="171"/>
      <c r="E17" s="41"/>
      <c r="F17" s="152"/>
      <c r="G17" s="152"/>
      <c r="H17" s="152"/>
    </row>
    <row r="18" spans="1:8" ht="23.25" customHeight="1" x14ac:dyDescent="0.3">
      <c r="A18" s="41"/>
      <c r="B18" s="100" t="s">
        <v>264</v>
      </c>
      <c r="C18" s="154"/>
      <c r="D18" s="114" t="s">
        <v>167</v>
      </c>
      <c r="E18" s="41"/>
      <c r="F18" s="152"/>
      <c r="G18" s="152"/>
      <c r="H18" s="152"/>
    </row>
    <row r="19" spans="1:8" ht="23.25" customHeight="1" x14ac:dyDescent="0.3">
      <c r="A19" s="41"/>
      <c r="B19" s="100" t="s">
        <v>263</v>
      </c>
      <c r="C19" s="154"/>
      <c r="D19" s="114" t="s">
        <v>167</v>
      </c>
      <c r="E19" s="41"/>
      <c r="F19" s="152"/>
      <c r="G19" s="152"/>
      <c r="H19" s="152"/>
    </row>
    <row r="20" spans="1:8" ht="23.25" customHeight="1" x14ac:dyDescent="0.3">
      <c r="A20" s="41"/>
      <c r="B20" s="100" t="s">
        <v>265</v>
      </c>
      <c r="C20" s="154"/>
      <c r="D20" s="114" t="s">
        <v>167</v>
      </c>
      <c r="E20" s="41"/>
      <c r="F20" s="153"/>
      <c r="G20" s="152"/>
      <c r="H20" s="152"/>
    </row>
    <row r="21" spans="1:8" ht="23.25" customHeight="1" x14ac:dyDescent="0.3">
      <c r="A21" s="41"/>
      <c r="B21" s="100" t="s">
        <v>296</v>
      </c>
      <c r="C21" s="154"/>
      <c r="D21" s="114" t="s">
        <v>167</v>
      </c>
      <c r="E21" s="41"/>
      <c r="F21" s="152"/>
      <c r="G21" s="152"/>
      <c r="H21" s="152"/>
    </row>
    <row r="22" spans="1:8" ht="23.25" customHeight="1" x14ac:dyDescent="0.3">
      <c r="A22" s="41"/>
      <c r="B22" s="100" t="s">
        <v>257</v>
      </c>
      <c r="C22" s="154"/>
      <c r="D22" s="101" t="s">
        <v>255</v>
      </c>
      <c r="E22" s="41"/>
      <c r="F22" s="152"/>
      <c r="G22" s="152"/>
      <c r="H22" s="152"/>
    </row>
    <row r="23" spans="1:8" ht="23.25" customHeight="1" x14ac:dyDescent="0.3">
      <c r="A23" s="41"/>
      <c r="B23" s="100" t="s">
        <v>271</v>
      </c>
      <c r="C23" s="154"/>
      <c r="D23" s="101" t="s">
        <v>255</v>
      </c>
      <c r="E23" s="41"/>
      <c r="F23" s="152"/>
      <c r="G23" s="152"/>
      <c r="H23" s="152"/>
    </row>
    <row r="24" spans="1:8" ht="23.25" customHeight="1" x14ac:dyDescent="0.3">
      <c r="A24" s="41"/>
      <c r="B24" s="169" t="s">
        <v>283</v>
      </c>
      <c r="C24" s="170"/>
      <c r="D24" s="171"/>
      <c r="E24" s="41"/>
      <c r="F24" s="152"/>
      <c r="G24" s="152"/>
      <c r="H24" s="152"/>
    </row>
    <row r="25" spans="1:8" ht="23.25" customHeight="1" x14ac:dyDescent="0.3">
      <c r="A25" s="41"/>
      <c r="B25" s="97" t="s">
        <v>267</v>
      </c>
      <c r="C25" s="157"/>
      <c r="D25" s="109"/>
      <c r="E25" s="41"/>
      <c r="F25" s="153"/>
      <c r="G25" s="152"/>
      <c r="H25" s="152"/>
    </row>
    <row r="26" spans="1:8" ht="23.25" customHeight="1" x14ac:dyDescent="0.3">
      <c r="A26" s="41"/>
      <c r="B26" s="97" t="s">
        <v>282</v>
      </c>
      <c r="C26" s="154"/>
      <c r="D26" s="101" t="s">
        <v>256</v>
      </c>
      <c r="E26" s="41"/>
      <c r="F26" s="152"/>
      <c r="G26" s="152"/>
      <c r="H26" s="152"/>
    </row>
    <row r="27" spans="1:8" ht="23.25" customHeight="1" x14ac:dyDescent="0.3">
      <c r="A27" s="41"/>
      <c r="B27" s="97" t="s">
        <v>281</v>
      </c>
      <c r="C27" s="154"/>
      <c r="D27" s="101" t="s">
        <v>256</v>
      </c>
      <c r="E27" s="41"/>
      <c r="F27" s="152"/>
      <c r="G27" s="152"/>
      <c r="H27" s="152"/>
    </row>
    <row r="28" spans="1:8" ht="23.25" customHeight="1" thickBot="1" x14ac:dyDescent="0.35">
      <c r="A28" s="41"/>
      <c r="B28" s="98" t="s">
        <v>280</v>
      </c>
      <c r="C28" s="159"/>
      <c r="D28" s="108" t="s">
        <v>256</v>
      </c>
      <c r="E28" s="41"/>
      <c r="F28" s="152"/>
      <c r="G28" s="152"/>
      <c r="H28" s="152"/>
    </row>
    <row r="29" spans="1:8" ht="23.25" customHeight="1" x14ac:dyDescent="0.3">
      <c r="A29" s="41"/>
      <c r="B29" s="107" t="s">
        <v>285</v>
      </c>
      <c r="C29" s="160"/>
      <c r="D29" s="158" t="s">
        <v>256</v>
      </c>
      <c r="E29" s="41"/>
      <c r="F29" s="152"/>
      <c r="G29" s="152"/>
      <c r="H29" s="152"/>
    </row>
    <row r="30" spans="1:8" ht="23.25" customHeight="1" x14ac:dyDescent="0.3">
      <c r="A30" s="41"/>
      <c r="B30" s="96" t="s">
        <v>286</v>
      </c>
      <c r="C30" s="154"/>
      <c r="D30" s="108" t="s">
        <v>284</v>
      </c>
      <c r="E30" s="41"/>
      <c r="F30" s="152"/>
      <c r="G30" s="152"/>
      <c r="H30" s="152"/>
    </row>
    <row r="31" spans="1:8" ht="22.75" customHeight="1" x14ac:dyDescent="0.3">
      <c r="A31" s="41"/>
      <c r="B31" s="169" t="s">
        <v>185</v>
      </c>
      <c r="C31" s="170"/>
      <c r="D31" s="171"/>
      <c r="E31" s="41"/>
      <c r="F31" s="152"/>
      <c r="G31" s="152"/>
      <c r="H31" s="152"/>
    </row>
    <row r="32" spans="1:8" ht="116.4" customHeight="1" x14ac:dyDescent="0.3">
      <c r="A32" s="41"/>
      <c r="B32" s="172" t="s">
        <v>300</v>
      </c>
      <c r="C32" s="173"/>
      <c r="D32" s="174"/>
      <c r="E32" s="41"/>
      <c r="F32" s="152"/>
      <c r="G32" s="152"/>
      <c r="H32" s="152"/>
    </row>
    <row r="33" spans="1:8" ht="70.25" customHeight="1" thickBot="1" x14ac:dyDescent="0.35">
      <c r="A33" s="41"/>
      <c r="B33" s="161" t="s">
        <v>301</v>
      </c>
      <c r="C33" s="162"/>
      <c r="D33" s="115" t="s">
        <v>167</v>
      </c>
      <c r="E33" s="41"/>
      <c r="F33" s="152"/>
      <c r="G33" s="152"/>
      <c r="H33" s="152"/>
    </row>
    <row r="34" spans="1:8" x14ac:dyDescent="0.3">
      <c r="A34" s="41"/>
      <c r="B34" s="41"/>
      <c r="C34" s="41"/>
      <c r="D34" s="44"/>
      <c r="E34" s="41"/>
      <c r="F34" s="152"/>
      <c r="G34" s="152"/>
      <c r="H34" s="152"/>
    </row>
    <row r="35" spans="1:8" x14ac:dyDescent="0.3">
      <c r="A35" s="41"/>
      <c r="B35" s="41"/>
      <c r="C35" s="41"/>
      <c r="D35" s="44"/>
      <c r="E35" s="41"/>
      <c r="F35" s="152"/>
      <c r="G35" s="152"/>
      <c r="H35" s="152"/>
    </row>
    <row r="36" spans="1:8" x14ac:dyDescent="0.3">
      <c r="F36" s="152"/>
      <c r="G36" s="152"/>
      <c r="H36" s="152"/>
    </row>
  </sheetData>
  <sheetProtection algorithmName="SHA-512" hashValue="IypMtkP6tNrXFDLH20hqBYKOUnuiwTJip/U/+AQ9Snukmeig/I4WO2qVhvEorgYK61aFKS5uUqGqCTYsWdeYpg==" saltValue="IL32EcjvYX8w+STpWz1kEg==" spinCount="100000" sheet="1" objects="1" scenarios="1" selectLockedCells="1"/>
  <protectedRanges>
    <protectedRange sqref="C6:C9 C11:C16 C18:C23 C25:C30" name="Project Information"/>
    <protectedRange sqref="B32" name="Project Description"/>
  </protectedRanges>
  <mergeCells count="10">
    <mergeCell ref="B33:C33"/>
    <mergeCell ref="B2:D2"/>
    <mergeCell ref="B5:D5"/>
    <mergeCell ref="B31:D31"/>
    <mergeCell ref="B32:D32"/>
    <mergeCell ref="B17:D17"/>
    <mergeCell ref="B24:D24"/>
    <mergeCell ref="B10:D10"/>
    <mergeCell ref="B3:D3"/>
    <mergeCell ref="D6:D8"/>
  </mergeCell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4">
        <x14:dataValidation type="list" showInputMessage="1" showErrorMessage="1" xr:uid="{B04947B9-A0AC-47E9-9E2B-D9CEDBEFEA91}">
          <x14:formula1>
            <xm:f>Lists!$AC$1:$AC$15</xm:f>
          </x14:formula1>
          <xm:sqref>C9</xm:sqref>
        </x14:dataValidation>
        <x14:dataValidation type="list" allowBlank="1" showInputMessage="1" showErrorMessage="1" xr:uid="{D003AD56-3DE2-4A86-B631-B20BDA1A96A9}">
          <x14:formula1>
            <xm:f>Lists!$AD$1:$AD$3</xm:f>
          </x14:formula1>
          <xm:sqref>D18:D21 D11:D16</xm:sqref>
        </x14:dataValidation>
        <x14:dataValidation type="list" allowBlank="1" showInputMessage="1" showErrorMessage="1" xr:uid="{49052C1C-2747-4D71-96BF-02FDBE5A1C40}">
          <x14:formula1>
            <xm:f>Lists!$AH$1:$AH$3</xm:f>
          </x14:formula1>
          <xm:sqref>C25</xm:sqref>
        </x14:dataValidation>
        <x14:dataValidation type="list" allowBlank="1" showInputMessage="1" showErrorMessage="1" xr:uid="{9CF4EA5B-194B-456E-AA16-22EBA821C732}">
          <x14:formula1>
            <xm:f>Lists!$D$1:$D$2</xm:f>
          </x14:formula1>
          <xm:sqref>D33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6AFA6-6217-4402-8301-DE31EA0CC4D7}">
  <sheetPr codeName="Sheet3"/>
  <dimension ref="A1:N82"/>
  <sheetViews>
    <sheetView showGridLines="0" showRowColHeaders="0" zoomScale="75" zoomScaleNormal="75" workbookViewId="0">
      <pane xSplit="7" ySplit="12" topLeftCell="H13" activePane="bottomRight" state="frozen"/>
      <selection pane="topRight" activeCell="H1" sqref="H1"/>
      <selection pane="bottomLeft" activeCell="A13" sqref="A13"/>
      <selection pane="bottomRight" activeCell="C9" sqref="C9"/>
    </sheetView>
  </sheetViews>
  <sheetFormatPr defaultColWidth="11.6640625" defaultRowHeight="14.5" x14ac:dyDescent="0.3"/>
  <cols>
    <col min="1" max="1" width="5.4140625" style="1" customWidth="1"/>
    <col min="2" max="2" width="22.6640625" style="1" customWidth="1"/>
    <col min="3" max="3" width="26.5" style="1" bestFit="1" customWidth="1"/>
    <col min="4" max="4" width="56.6640625" style="38" customWidth="1"/>
    <col min="5" max="5" width="17.1640625" style="34" customWidth="1"/>
    <col min="6" max="6" width="11.4140625" style="34" customWidth="1"/>
    <col min="7" max="7" width="29.6640625" style="34" bestFit="1" customWidth="1"/>
    <col min="8" max="8" width="15.6640625" style="34" customWidth="1"/>
    <col min="9" max="9" width="18.6640625" style="34" bestFit="1" customWidth="1"/>
    <col min="10" max="12" width="37" style="37" customWidth="1"/>
    <col min="13" max="13" width="37" style="35" customWidth="1"/>
    <col min="14" max="14" width="5.9140625" style="1" customWidth="1"/>
    <col min="15" max="16384" width="11.6640625" style="1"/>
  </cols>
  <sheetData>
    <row r="1" spans="1:14" ht="20.25" customHeight="1" thickBot="1" x14ac:dyDescent="0.35">
      <c r="A1" s="77"/>
      <c r="B1" s="41"/>
      <c r="C1" s="41"/>
      <c r="D1" s="44"/>
      <c r="E1" s="45"/>
      <c r="F1" s="45"/>
      <c r="G1" s="45"/>
      <c r="H1" s="45"/>
      <c r="I1" s="78"/>
      <c r="J1" s="46"/>
      <c r="K1" s="46"/>
      <c r="L1" s="46"/>
      <c r="M1" s="47"/>
      <c r="N1" s="41"/>
    </row>
    <row r="2" spans="1:14" ht="70.5" customHeight="1" thickBot="1" x14ac:dyDescent="0.35">
      <c r="A2" s="77"/>
      <c r="B2" s="183" t="s">
        <v>187</v>
      </c>
      <c r="C2" s="184"/>
      <c r="D2" s="184"/>
      <c r="E2" s="184"/>
      <c r="F2" s="184"/>
      <c r="G2" s="184"/>
      <c r="H2" s="184"/>
      <c r="I2" s="184"/>
      <c r="J2" s="184"/>
      <c r="K2" s="184"/>
      <c r="L2" s="184"/>
      <c r="M2" s="185"/>
      <c r="N2" s="41"/>
    </row>
    <row r="3" spans="1:14" ht="18" customHeight="1" x14ac:dyDescent="0.3">
      <c r="A3" s="41"/>
      <c r="B3" s="53"/>
      <c r="C3" s="53"/>
      <c r="D3" s="53"/>
      <c r="E3" s="48"/>
      <c r="F3" s="48"/>
      <c r="G3" s="48"/>
      <c r="H3" s="48"/>
      <c r="I3" s="48"/>
      <c r="J3" s="48"/>
      <c r="K3" s="48"/>
      <c r="L3" s="67"/>
      <c r="M3" s="67"/>
      <c r="N3" s="41"/>
    </row>
    <row r="4" spans="1:14" ht="18" customHeight="1" x14ac:dyDescent="0.3">
      <c r="A4" s="41"/>
      <c r="B4" s="53" t="s">
        <v>303</v>
      </c>
      <c r="C4" s="53"/>
      <c r="D4" s="53"/>
      <c r="E4" s="48"/>
      <c r="F4" s="48"/>
      <c r="G4" s="48"/>
      <c r="H4" s="48"/>
      <c r="I4" s="48"/>
      <c r="J4" s="48"/>
      <c r="K4" s="48"/>
      <c r="L4" s="67"/>
      <c r="M4" s="67"/>
      <c r="N4" s="41"/>
    </row>
    <row r="5" spans="1:14" ht="18" customHeight="1" x14ac:dyDescent="0.3">
      <c r="A5" s="41"/>
      <c r="B5" s="53" t="s">
        <v>306</v>
      </c>
      <c r="C5" s="53"/>
      <c r="D5" s="53"/>
      <c r="E5" s="48"/>
      <c r="F5" s="48"/>
      <c r="G5" s="48"/>
      <c r="H5" s="48"/>
      <c r="I5" s="48"/>
      <c r="J5" s="48"/>
      <c r="K5" s="48"/>
      <c r="L5" s="67"/>
      <c r="M5" s="67"/>
      <c r="N5" s="41"/>
    </row>
    <row r="6" spans="1:14" ht="21" customHeight="1" x14ac:dyDescent="0.3">
      <c r="A6" s="41"/>
      <c r="B6" s="53" t="s">
        <v>304</v>
      </c>
      <c r="C6" s="53"/>
      <c r="D6" s="53"/>
      <c r="E6" s="48"/>
      <c r="F6" s="48"/>
      <c r="G6" s="48"/>
      <c r="H6" s="48"/>
      <c r="I6" s="48"/>
      <c r="J6" s="48"/>
      <c r="K6" s="48"/>
      <c r="L6" s="67"/>
      <c r="M6" s="67"/>
      <c r="N6" s="41"/>
    </row>
    <row r="7" spans="1:14" ht="15.75" customHeight="1" x14ac:dyDescent="0.3">
      <c r="A7" s="41"/>
      <c r="B7" s="53" t="s">
        <v>305</v>
      </c>
      <c r="C7" s="53"/>
      <c r="D7" s="53"/>
      <c r="E7" s="48"/>
      <c r="F7" s="48"/>
      <c r="G7" s="48"/>
      <c r="H7" s="48"/>
      <c r="I7" s="48"/>
      <c r="J7" s="48"/>
      <c r="K7" s="48"/>
      <c r="L7" s="67"/>
      <c r="M7" s="67"/>
      <c r="N7" s="41"/>
    </row>
    <row r="8" spans="1:14" ht="22.5" customHeight="1" thickBot="1" x14ac:dyDescent="0.35">
      <c r="A8" s="41"/>
      <c r="B8" s="49"/>
      <c r="C8" s="49"/>
      <c r="D8" s="49"/>
      <c r="E8" s="48"/>
      <c r="F8" s="48"/>
      <c r="G8" s="48"/>
      <c r="H8" s="48"/>
      <c r="I8" s="48"/>
      <c r="J8" s="48"/>
      <c r="K8" s="48"/>
      <c r="L8" s="67"/>
      <c r="M8" s="67"/>
      <c r="N8" s="41"/>
    </row>
    <row r="9" spans="1:14" ht="31.5" customHeight="1" x14ac:dyDescent="0.3">
      <c r="A9" s="41"/>
      <c r="B9" s="130" t="s">
        <v>209</v>
      </c>
      <c r="C9" s="127"/>
      <c r="D9" s="179" t="s">
        <v>192</v>
      </c>
      <c r="E9" s="179"/>
      <c r="F9" s="179"/>
      <c r="G9" s="179"/>
      <c r="H9" s="179"/>
      <c r="I9" s="179"/>
      <c r="J9" s="179"/>
      <c r="K9" s="179"/>
      <c r="L9" s="179"/>
      <c r="M9" s="180"/>
      <c r="N9" s="41"/>
    </row>
    <row r="10" spans="1:14" ht="31.5" customHeight="1" thickBot="1" x14ac:dyDescent="0.35">
      <c r="A10" s="41"/>
      <c r="B10" s="131" t="s">
        <v>166</v>
      </c>
      <c r="C10" s="132" t="s">
        <v>302</v>
      </c>
      <c r="D10" s="181"/>
      <c r="E10" s="181"/>
      <c r="F10" s="181"/>
      <c r="G10" s="181"/>
      <c r="H10" s="181"/>
      <c r="I10" s="181"/>
      <c r="J10" s="181"/>
      <c r="K10" s="181"/>
      <c r="L10" s="181"/>
      <c r="M10" s="182"/>
      <c r="N10" s="41"/>
    </row>
    <row r="11" spans="1:14" s="40" customFormat="1" ht="33" customHeight="1" x14ac:dyDescent="0.3">
      <c r="A11" s="42"/>
      <c r="B11" s="192" t="s">
        <v>193</v>
      </c>
      <c r="C11" s="194" t="s">
        <v>182</v>
      </c>
      <c r="D11" s="198" t="s">
        <v>163</v>
      </c>
      <c r="E11" s="198" t="s">
        <v>287</v>
      </c>
      <c r="F11" s="200" t="s">
        <v>176</v>
      </c>
      <c r="G11" s="200" t="s">
        <v>165</v>
      </c>
      <c r="H11" s="196" t="s">
        <v>210</v>
      </c>
      <c r="I11" s="196" t="s">
        <v>164</v>
      </c>
      <c r="J11" s="189" t="s">
        <v>189</v>
      </c>
      <c r="K11" s="190"/>
      <c r="L11" s="191" t="s">
        <v>179</v>
      </c>
      <c r="M11" s="190"/>
      <c r="N11" s="42"/>
    </row>
    <row r="12" spans="1:14" s="40" customFormat="1" ht="33" customHeight="1" thickBot="1" x14ac:dyDescent="0.35">
      <c r="A12" s="42"/>
      <c r="B12" s="193"/>
      <c r="C12" s="195"/>
      <c r="D12" s="199"/>
      <c r="E12" s="199"/>
      <c r="F12" s="195"/>
      <c r="G12" s="195"/>
      <c r="H12" s="197"/>
      <c r="I12" s="197"/>
      <c r="J12" s="68" t="s">
        <v>188</v>
      </c>
      <c r="K12" s="69" t="s">
        <v>183</v>
      </c>
      <c r="L12" s="75" t="s">
        <v>181</v>
      </c>
      <c r="M12" s="69" t="s">
        <v>183</v>
      </c>
      <c r="N12" s="42"/>
    </row>
    <row r="13" spans="1:14" ht="21" customHeight="1" x14ac:dyDescent="0.3">
      <c r="A13" s="41"/>
      <c r="B13" s="187" t="s">
        <v>153</v>
      </c>
      <c r="C13" s="54" t="s">
        <v>4</v>
      </c>
      <c r="D13" s="72" t="s">
        <v>5</v>
      </c>
      <c r="E13" s="88" t="str">
        <f>CHAR(252)</f>
        <v>ü</v>
      </c>
      <c r="F13" s="124" t="s">
        <v>167</v>
      </c>
      <c r="G13" s="81"/>
      <c r="H13" s="81"/>
      <c r="I13" s="128" t="s">
        <v>167</v>
      </c>
      <c r="J13" s="133"/>
      <c r="K13" s="134"/>
      <c r="L13" s="135"/>
      <c r="M13" s="136"/>
      <c r="N13" s="41"/>
    </row>
    <row r="14" spans="1:14" ht="21" customHeight="1" x14ac:dyDescent="0.3">
      <c r="A14" s="41"/>
      <c r="B14" s="187"/>
      <c r="C14" s="55" t="s">
        <v>8</v>
      </c>
      <c r="D14" s="73" t="s">
        <v>9</v>
      </c>
      <c r="E14" s="89" t="str">
        <f t="shared" ref="E14:E16" si="0">CHAR(252)</f>
        <v>ü</v>
      </c>
      <c r="F14" s="123" t="s">
        <v>167</v>
      </c>
      <c r="G14" s="82"/>
      <c r="H14" s="82"/>
      <c r="I14" s="128" t="s">
        <v>167</v>
      </c>
      <c r="J14" s="137"/>
      <c r="K14" s="134"/>
      <c r="L14" s="135"/>
      <c r="M14" s="138"/>
      <c r="N14" s="41"/>
    </row>
    <row r="15" spans="1:14" ht="21" customHeight="1" x14ac:dyDescent="0.3">
      <c r="A15" s="41"/>
      <c r="B15" s="187"/>
      <c r="C15" s="55" t="s">
        <v>12</v>
      </c>
      <c r="D15" s="73" t="s">
        <v>13</v>
      </c>
      <c r="E15" s="89" t="str">
        <f t="shared" si="0"/>
        <v>ü</v>
      </c>
      <c r="F15" s="123" t="s">
        <v>167</v>
      </c>
      <c r="G15" s="82"/>
      <c r="H15" s="82"/>
      <c r="I15" s="128" t="s">
        <v>167</v>
      </c>
      <c r="J15" s="137"/>
      <c r="K15" s="134"/>
      <c r="L15" s="135"/>
      <c r="M15" s="138"/>
      <c r="N15" s="41"/>
    </row>
    <row r="16" spans="1:14" ht="21" customHeight="1" x14ac:dyDescent="0.3">
      <c r="A16" s="41"/>
      <c r="B16" s="187"/>
      <c r="C16" s="55" t="s">
        <v>16</v>
      </c>
      <c r="D16" s="73" t="s">
        <v>17</v>
      </c>
      <c r="E16" s="89" t="str">
        <f t="shared" si="0"/>
        <v>ü</v>
      </c>
      <c r="F16" s="123" t="s">
        <v>167</v>
      </c>
      <c r="G16" s="82"/>
      <c r="H16" s="82"/>
      <c r="I16" s="128" t="s">
        <v>167</v>
      </c>
      <c r="J16" s="137"/>
      <c r="K16" s="134"/>
      <c r="L16" s="135"/>
      <c r="M16" s="138"/>
      <c r="N16" s="41"/>
    </row>
    <row r="17" spans="1:14" ht="21" customHeight="1" x14ac:dyDescent="0.3">
      <c r="A17" s="41"/>
      <c r="B17" s="187"/>
      <c r="C17" s="55" t="s">
        <v>20</v>
      </c>
      <c r="D17" s="73" t="s">
        <v>21</v>
      </c>
      <c r="E17" s="116" t="s">
        <v>167</v>
      </c>
      <c r="F17" s="123" t="s">
        <v>167</v>
      </c>
      <c r="G17" s="82"/>
      <c r="H17" s="83">
        <f>IF(AND(E17="Yes",F17="Case 1"),3,IF(AND(E17="Yes",F17="Case 2"),6,0))</f>
        <v>0</v>
      </c>
      <c r="I17" s="128" t="s">
        <v>167</v>
      </c>
      <c r="J17" s="137"/>
      <c r="K17" s="134"/>
      <c r="L17" s="135"/>
      <c r="M17" s="138"/>
      <c r="N17" s="41"/>
    </row>
    <row r="18" spans="1:14" ht="21" customHeight="1" x14ac:dyDescent="0.3">
      <c r="A18" s="41"/>
      <c r="B18" s="187"/>
      <c r="C18" s="55" t="s">
        <v>24</v>
      </c>
      <c r="D18" s="73" t="s">
        <v>25</v>
      </c>
      <c r="E18" s="116" t="s">
        <v>167</v>
      </c>
      <c r="F18" s="82"/>
      <c r="G18" s="82"/>
      <c r="H18" s="83">
        <f>IF(E18="Yes",4,0)</f>
        <v>0</v>
      </c>
      <c r="I18" s="128" t="s">
        <v>167</v>
      </c>
      <c r="J18" s="137"/>
      <c r="K18" s="134"/>
      <c r="L18" s="135"/>
      <c r="M18" s="138"/>
      <c r="N18" s="41"/>
    </row>
    <row r="19" spans="1:14" ht="21" customHeight="1" thickBot="1" x14ac:dyDescent="0.35">
      <c r="A19" s="41"/>
      <c r="B19" s="188"/>
      <c r="C19" s="56" t="s">
        <v>28</v>
      </c>
      <c r="D19" s="74" t="s">
        <v>29</v>
      </c>
      <c r="E19" s="117" t="s">
        <v>167</v>
      </c>
      <c r="F19" s="90"/>
      <c r="G19" s="122" t="s">
        <v>167</v>
      </c>
      <c r="H19" s="84">
        <f>IF(AND(E19="Yes",G19="Option 1"),2,IF(AND(E19="Yes",G19="Option 2"),3,0))</f>
        <v>0</v>
      </c>
      <c r="I19" s="129" t="s">
        <v>167</v>
      </c>
      <c r="J19" s="139"/>
      <c r="K19" s="140"/>
      <c r="L19" s="141"/>
      <c r="M19" s="142"/>
      <c r="N19" s="41"/>
    </row>
    <row r="20" spans="1:14" ht="21" customHeight="1" x14ac:dyDescent="0.3">
      <c r="A20" s="41"/>
      <c r="B20" s="186" t="s">
        <v>154</v>
      </c>
      <c r="C20" s="54" t="s">
        <v>37</v>
      </c>
      <c r="D20" s="72" t="s">
        <v>38</v>
      </c>
      <c r="E20" s="88" t="str">
        <f>CHAR(252)</f>
        <v>ü</v>
      </c>
      <c r="F20" s="81"/>
      <c r="G20" s="81"/>
      <c r="H20" s="81"/>
      <c r="I20" s="128" t="s">
        <v>167</v>
      </c>
      <c r="J20" s="133"/>
      <c r="K20" s="134"/>
      <c r="L20" s="135"/>
      <c r="M20" s="136"/>
      <c r="N20" s="41"/>
    </row>
    <row r="21" spans="1:14" ht="21" customHeight="1" x14ac:dyDescent="0.3">
      <c r="A21" s="41"/>
      <c r="B21" s="187"/>
      <c r="C21" s="55" t="s">
        <v>41</v>
      </c>
      <c r="D21" s="73" t="s">
        <v>42</v>
      </c>
      <c r="E21" s="89" t="str">
        <f t="shared" ref="E21:E22" si="1">CHAR(252)</f>
        <v>ü</v>
      </c>
      <c r="F21" s="82"/>
      <c r="G21" s="82"/>
      <c r="H21" s="82"/>
      <c r="I21" s="128" t="s">
        <v>167</v>
      </c>
      <c r="J21" s="137"/>
      <c r="K21" s="134"/>
      <c r="L21" s="135"/>
      <c r="M21" s="138"/>
      <c r="N21" s="41"/>
    </row>
    <row r="22" spans="1:14" ht="21" customHeight="1" x14ac:dyDescent="0.3">
      <c r="A22" s="41"/>
      <c r="B22" s="187"/>
      <c r="C22" s="55" t="s">
        <v>45</v>
      </c>
      <c r="D22" s="73" t="s">
        <v>46</v>
      </c>
      <c r="E22" s="89" t="str">
        <f t="shared" si="1"/>
        <v>ü</v>
      </c>
      <c r="F22" s="82"/>
      <c r="G22" s="82"/>
      <c r="H22" s="82"/>
      <c r="I22" s="128" t="s">
        <v>167</v>
      </c>
      <c r="J22" s="137"/>
      <c r="K22" s="134"/>
      <c r="L22" s="135"/>
      <c r="M22" s="138"/>
      <c r="N22" s="41"/>
    </row>
    <row r="23" spans="1:14" ht="21" customHeight="1" thickBot="1" x14ac:dyDescent="0.35">
      <c r="A23" s="41"/>
      <c r="B23" s="188"/>
      <c r="C23" s="56" t="s">
        <v>47</v>
      </c>
      <c r="D23" s="74" t="s">
        <v>48</v>
      </c>
      <c r="E23" s="117" t="s">
        <v>167</v>
      </c>
      <c r="F23" s="90"/>
      <c r="G23" s="91"/>
      <c r="H23" s="83">
        <f>IF(E23="Yes",3,0)</f>
        <v>0</v>
      </c>
      <c r="I23" s="129" t="s">
        <v>167</v>
      </c>
      <c r="J23" s="139"/>
      <c r="K23" s="140"/>
      <c r="L23" s="141"/>
      <c r="M23" s="142"/>
      <c r="N23" s="41"/>
    </row>
    <row r="24" spans="1:14" ht="21" customHeight="1" x14ac:dyDescent="0.3">
      <c r="A24" s="41"/>
      <c r="B24" s="186" t="s">
        <v>155</v>
      </c>
      <c r="C24" s="54" t="s">
        <v>55</v>
      </c>
      <c r="D24" s="72" t="s">
        <v>56</v>
      </c>
      <c r="E24" s="88" t="str">
        <f>CHAR(252)</f>
        <v>ü</v>
      </c>
      <c r="F24" s="81"/>
      <c r="G24" s="81"/>
      <c r="H24" s="81"/>
      <c r="I24" s="128" t="s">
        <v>167</v>
      </c>
      <c r="J24" s="144"/>
      <c r="K24" s="145"/>
      <c r="L24" s="146"/>
      <c r="M24" s="136"/>
      <c r="N24" s="41"/>
    </row>
    <row r="25" spans="1:14" ht="21" customHeight="1" x14ac:dyDescent="0.3">
      <c r="A25" s="41"/>
      <c r="B25" s="187"/>
      <c r="C25" s="55" t="s">
        <v>59</v>
      </c>
      <c r="D25" s="73" t="s">
        <v>60</v>
      </c>
      <c r="E25" s="89" t="str">
        <f t="shared" ref="E25" si="2">CHAR(252)</f>
        <v>ü</v>
      </c>
      <c r="F25" s="82"/>
      <c r="G25" s="82"/>
      <c r="H25" s="82"/>
      <c r="I25" s="128" t="s">
        <v>167</v>
      </c>
      <c r="J25" s="143"/>
      <c r="K25" s="147"/>
      <c r="L25" s="148"/>
      <c r="M25" s="138"/>
      <c r="N25" s="41"/>
    </row>
    <row r="26" spans="1:14" ht="21" customHeight="1" x14ac:dyDescent="0.3">
      <c r="A26" s="41"/>
      <c r="B26" s="187"/>
      <c r="C26" s="55" t="s">
        <v>63</v>
      </c>
      <c r="D26" s="73" t="s">
        <v>64</v>
      </c>
      <c r="E26" s="116" t="s">
        <v>167</v>
      </c>
      <c r="F26" s="82"/>
      <c r="G26" s="121" t="s">
        <v>167</v>
      </c>
      <c r="H26" s="83">
        <f>IF(AND(E26="Yes",G26="80th percentile"),4,IF(AND(E26="Yes",G26="90th percentile"),5,IF(AND(E26="Yes",G26="95th percentile"),6,0)))</f>
        <v>0</v>
      </c>
      <c r="I26" s="128" t="s">
        <v>167</v>
      </c>
      <c r="J26" s="143"/>
      <c r="K26" s="147"/>
      <c r="L26" s="148"/>
      <c r="M26" s="138"/>
      <c r="N26" s="41"/>
    </row>
    <row r="27" spans="1:14" ht="21" customHeight="1" x14ac:dyDescent="0.3">
      <c r="A27" s="41"/>
      <c r="B27" s="187"/>
      <c r="C27" s="55" t="s">
        <v>67</v>
      </c>
      <c r="D27" s="73" t="s">
        <v>68</v>
      </c>
      <c r="E27" s="116" t="s">
        <v>167</v>
      </c>
      <c r="F27" s="82"/>
      <c r="G27" s="121" t="s">
        <v>167</v>
      </c>
      <c r="H27" s="83">
        <f>IF(AND(E27="Yes",G27="Option 1"),4,IF(AND(E27="Yes",G27="Option 2"),5,IF(AND(E27="Yes",G27="Option 3"),6,0)))</f>
        <v>0</v>
      </c>
      <c r="I27" s="128" t="s">
        <v>167</v>
      </c>
      <c r="J27" s="143"/>
      <c r="K27" s="147"/>
      <c r="L27" s="148"/>
      <c r="M27" s="138"/>
      <c r="N27" s="41"/>
    </row>
    <row r="28" spans="1:14" ht="21" customHeight="1" x14ac:dyDescent="0.3">
      <c r="A28" s="41"/>
      <c r="B28" s="187"/>
      <c r="C28" s="55" t="s">
        <v>71</v>
      </c>
      <c r="D28" s="73" t="s">
        <v>72</v>
      </c>
      <c r="E28" s="116" t="s">
        <v>167</v>
      </c>
      <c r="F28" s="82"/>
      <c r="G28" s="121" t="s">
        <v>167</v>
      </c>
      <c r="H28" s="83">
        <f>IF(AND(E28="Yes",G28="50% stormwater"),4,IF(AND(E28="Yes",G28="100% stormwater"),5,0))</f>
        <v>0</v>
      </c>
      <c r="I28" s="128" t="s">
        <v>167</v>
      </c>
      <c r="J28" s="143"/>
      <c r="K28" s="147"/>
      <c r="L28" s="148"/>
      <c r="M28" s="138"/>
      <c r="N28" s="41"/>
    </row>
    <row r="29" spans="1:14" ht="21" customHeight="1" thickBot="1" x14ac:dyDescent="0.35">
      <c r="A29" s="41"/>
      <c r="B29" s="188"/>
      <c r="C29" s="56" t="s">
        <v>75</v>
      </c>
      <c r="D29" s="74" t="s">
        <v>76</v>
      </c>
      <c r="E29" s="117" t="s">
        <v>167</v>
      </c>
      <c r="F29" s="90"/>
      <c r="G29" s="125" t="s">
        <v>167</v>
      </c>
      <c r="H29" s="83">
        <f>IF(AND(E29="Yes",G29="30% geo. extent"),4,IF(AND(E29="Yes",G29="60% geo. extent"),5,IF(AND(E29="Yes",G29="90% geo. extent"),6,0)))</f>
        <v>0</v>
      </c>
      <c r="I29" s="129" t="s">
        <v>167</v>
      </c>
      <c r="J29" s="149"/>
      <c r="K29" s="150"/>
      <c r="L29" s="151"/>
      <c r="M29" s="142"/>
      <c r="N29" s="41"/>
    </row>
    <row r="30" spans="1:14" ht="21" customHeight="1" x14ac:dyDescent="0.3">
      <c r="A30" s="41"/>
      <c r="B30" s="186" t="s">
        <v>156</v>
      </c>
      <c r="C30" s="54" t="s">
        <v>81</v>
      </c>
      <c r="D30" s="72" t="s">
        <v>82</v>
      </c>
      <c r="E30" s="88" t="str">
        <f>CHAR(252)</f>
        <v>ü</v>
      </c>
      <c r="F30" s="81"/>
      <c r="G30" s="81"/>
      <c r="H30" s="81"/>
      <c r="I30" s="128" t="s">
        <v>167</v>
      </c>
      <c r="J30" s="144"/>
      <c r="K30" s="145"/>
      <c r="L30" s="146"/>
      <c r="M30" s="136"/>
      <c r="N30" s="41"/>
    </row>
    <row r="31" spans="1:14" ht="21" customHeight="1" x14ac:dyDescent="0.3">
      <c r="A31" s="41"/>
      <c r="B31" s="187"/>
      <c r="C31" s="55" t="s">
        <v>85</v>
      </c>
      <c r="D31" s="73" t="s">
        <v>86</v>
      </c>
      <c r="E31" s="89" t="str">
        <f t="shared" ref="E31:E32" si="3">CHAR(252)</f>
        <v>ü</v>
      </c>
      <c r="F31" s="123" t="s">
        <v>167</v>
      </c>
      <c r="G31" s="82"/>
      <c r="H31" s="82"/>
      <c r="I31" s="128" t="s">
        <v>167</v>
      </c>
      <c r="J31" s="143"/>
      <c r="K31" s="147"/>
      <c r="L31" s="148"/>
      <c r="M31" s="138"/>
      <c r="N31" s="41"/>
    </row>
    <row r="32" spans="1:14" ht="21" customHeight="1" x14ac:dyDescent="0.3">
      <c r="A32" s="41"/>
      <c r="B32" s="187"/>
      <c r="C32" s="55" t="s">
        <v>89</v>
      </c>
      <c r="D32" s="73" t="s">
        <v>90</v>
      </c>
      <c r="E32" s="89" t="str">
        <f t="shared" si="3"/>
        <v>ü</v>
      </c>
      <c r="F32" s="82"/>
      <c r="G32" s="82"/>
      <c r="H32" s="82"/>
      <c r="I32" s="128" t="s">
        <v>167</v>
      </c>
      <c r="J32" s="143"/>
      <c r="K32" s="147"/>
      <c r="L32" s="148"/>
      <c r="M32" s="138"/>
      <c r="N32" s="41"/>
    </row>
    <row r="33" spans="1:14" ht="21" customHeight="1" x14ac:dyDescent="0.3">
      <c r="A33" s="41"/>
      <c r="B33" s="187"/>
      <c r="C33" s="55" t="s">
        <v>93</v>
      </c>
      <c r="D33" s="73" t="s">
        <v>94</v>
      </c>
      <c r="E33" s="116" t="s">
        <v>167</v>
      </c>
      <c r="F33" s="82"/>
      <c r="G33" s="121" t="s">
        <v>167</v>
      </c>
      <c r="H33" s="83">
        <f>IF(AND(E33="Yes",G33="50% exist. veg."),4,IF(AND(E33="Yes",G33="75% exist. veg."),5,IF(AND(E33="Yes",G33="95% exist. veg."),6,0)))</f>
        <v>0</v>
      </c>
      <c r="I33" s="128" t="s">
        <v>167</v>
      </c>
      <c r="J33" s="143"/>
      <c r="K33" s="147"/>
      <c r="L33" s="148"/>
      <c r="M33" s="138"/>
      <c r="N33" s="41"/>
    </row>
    <row r="34" spans="1:14" ht="21" customHeight="1" x14ac:dyDescent="0.3">
      <c r="A34" s="41"/>
      <c r="B34" s="187"/>
      <c r="C34" s="55" t="s">
        <v>97</v>
      </c>
      <c r="D34" s="73" t="s">
        <v>98</v>
      </c>
      <c r="E34" s="116" t="s">
        <v>167</v>
      </c>
      <c r="F34" s="82"/>
      <c r="G34" s="82"/>
      <c r="H34" s="83">
        <f>IF(E34="Yes",4,0)</f>
        <v>0</v>
      </c>
      <c r="I34" s="128" t="s">
        <v>167</v>
      </c>
      <c r="J34" s="143"/>
      <c r="K34" s="147"/>
      <c r="L34" s="148"/>
      <c r="M34" s="138"/>
      <c r="N34" s="41"/>
    </row>
    <row r="35" spans="1:14" ht="21" customHeight="1" x14ac:dyDescent="0.3">
      <c r="A35" s="41"/>
      <c r="B35" s="187"/>
      <c r="C35" s="55" t="s">
        <v>101</v>
      </c>
      <c r="D35" s="73" t="s">
        <v>102</v>
      </c>
      <c r="E35" s="116" t="s">
        <v>167</v>
      </c>
      <c r="F35" s="82"/>
      <c r="G35" s="121" t="s">
        <v>167</v>
      </c>
      <c r="H35" s="83">
        <f>IF(AND(E35="Yes",G35="20% native plant communities"),3,IF(AND(E35="Yes",G35="40% native plant communities"),4,IF(AND(E35="Yes",G35="60% native plant communities"),6,0)))</f>
        <v>0</v>
      </c>
      <c r="I35" s="128" t="s">
        <v>167</v>
      </c>
      <c r="J35" s="143"/>
      <c r="K35" s="147"/>
      <c r="L35" s="148"/>
      <c r="M35" s="138"/>
      <c r="N35" s="41"/>
    </row>
    <row r="36" spans="1:14" ht="21" customHeight="1" x14ac:dyDescent="0.3">
      <c r="A36" s="41"/>
      <c r="B36" s="187"/>
      <c r="C36" s="55" t="s">
        <v>105</v>
      </c>
      <c r="D36" s="73" t="s">
        <v>106</v>
      </c>
      <c r="E36" s="116" t="s">
        <v>167</v>
      </c>
      <c r="F36" s="82"/>
      <c r="G36" s="121" t="s">
        <v>167</v>
      </c>
      <c r="H36" s="83">
        <f>IF(AND(E36="Yes",G36="20% native plant communities"),4,IF(AND(E36="Yes",G36="40% native plant communities"),5,IF(AND(E36="Yes",G36="60% native plant communities"),6,0)))</f>
        <v>0</v>
      </c>
      <c r="I36" s="128" t="s">
        <v>167</v>
      </c>
      <c r="J36" s="143"/>
      <c r="K36" s="147"/>
      <c r="L36" s="148"/>
      <c r="M36" s="138"/>
      <c r="N36" s="41"/>
    </row>
    <row r="37" spans="1:14" ht="21" customHeight="1" x14ac:dyDescent="0.3">
      <c r="A37" s="41"/>
      <c r="B37" s="187"/>
      <c r="C37" s="55" t="s">
        <v>107</v>
      </c>
      <c r="D37" s="73" t="s">
        <v>108</v>
      </c>
      <c r="E37" s="116" t="s">
        <v>167</v>
      </c>
      <c r="F37" s="82"/>
      <c r="G37" s="121" t="s">
        <v>167</v>
      </c>
      <c r="H37" s="83">
        <f>IF(AND(E37="Yes",G37="minimal pt. score (1)"),1,IF(AND(E37="Yes",G37="low pt. score (3)"),3,IF(AND(E37="Yes",G37="mid pt. score (5)"),5,IF(AND(E37="Yes",G37="high pt. score (6)"),6,0))))</f>
        <v>0</v>
      </c>
      <c r="I37" s="128" t="s">
        <v>167</v>
      </c>
      <c r="J37" s="143"/>
      <c r="K37" s="147"/>
      <c r="L37" s="148"/>
      <c r="M37" s="138"/>
      <c r="N37" s="41"/>
    </row>
    <row r="38" spans="1:14" ht="21" customHeight="1" x14ac:dyDescent="0.3">
      <c r="A38" s="41"/>
      <c r="B38" s="187"/>
      <c r="C38" s="55" t="s">
        <v>110</v>
      </c>
      <c r="D38" s="73" t="s">
        <v>111</v>
      </c>
      <c r="E38" s="116" t="s">
        <v>167</v>
      </c>
      <c r="F38" s="82"/>
      <c r="G38" s="82"/>
      <c r="H38" s="83">
        <f>IF(E38="Yes",4,0)</f>
        <v>0</v>
      </c>
      <c r="I38" s="128" t="s">
        <v>167</v>
      </c>
      <c r="J38" s="143"/>
      <c r="K38" s="147"/>
      <c r="L38" s="148"/>
      <c r="M38" s="138"/>
      <c r="N38" s="41"/>
    </row>
    <row r="39" spans="1:14" ht="21" customHeight="1" x14ac:dyDescent="0.3">
      <c r="A39" s="41"/>
      <c r="B39" s="187"/>
      <c r="C39" s="55" t="s">
        <v>114</v>
      </c>
      <c r="D39" s="73" t="s">
        <v>115</v>
      </c>
      <c r="E39" s="116" t="s">
        <v>167</v>
      </c>
      <c r="F39" s="93"/>
      <c r="G39" s="121" t="s">
        <v>167</v>
      </c>
      <c r="H39" s="83">
        <f>IF(AND(E39="Yes",G39="Option 1: 5%"),2,IF(AND(E39="Yes",G39="Option 1: 7%"),4,IF(AND(E39="Yes",G39="Option 2: 30%"),1,IF(AND(E39="Yes",G39="Option 2: 60%"),2,IF(AND(E39="Yes",G39="Option 3: 1 row"),1,IF(AND(E39="Yes",G39="Option 3: ≥2 rows"),2,IF(AND(E39="Yes",G39="Option 2: 30% AND Option 3: 1 row"),2,IF(AND(E39="Yes",G39="Option 2: 30% AND Option 3: ≥2 rows"),3,IF(AND(E39="Yes",G39="Option 2: 60% AND Option 3: 1 row"),3,IF(AND(E39="Yes",G39="Option 2: 60% AND Option 3: ≥2 rows"),4,0))))))))))</f>
        <v>0</v>
      </c>
      <c r="I39" s="128" t="s">
        <v>167</v>
      </c>
      <c r="J39" s="143"/>
      <c r="K39" s="147"/>
      <c r="L39" s="148"/>
      <c r="M39" s="138"/>
      <c r="N39" s="41"/>
    </row>
    <row r="40" spans="1:14" ht="21" customHeight="1" thickBot="1" x14ac:dyDescent="0.35">
      <c r="A40" s="41"/>
      <c r="B40" s="188"/>
      <c r="C40" s="56" t="s">
        <v>118</v>
      </c>
      <c r="D40" s="74" t="s">
        <v>119</v>
      </c>
      <c r="E40" s="118" t="s">
        <v>167</v>
      </c>
      <c r="F40" s="90"/>
      <c r="G40" s="92"/>
      <c r="H40" s="83">
        <f t="shared" ref="H40" si="4">IF(E40="Yes",4,0)</f>
        <v>0</v>
      </c>
      <c r="I40" s="129" t="s">
        <v>167</v>
      </c>
      <c r="J40" s="149"/>
      <c r="K40" s="150"/>
      <c r="L40" s="151"/>
      <c r="M40" s="142"/>
      <c r="N40" s="41"/>
    </row>
    <row r="41" spans="1:14" ht="21" customHeight="1" x14ac:dyDescent="0.3">
      <c r="A41" s="41"/>
      <c r="B41" s="186" t="s">
        <v>157</v>
      </c>
      <c r="C41" s="54" t="s">
        <v>124</v>
      </c>
      <c r="D41" s="72" t="s">
        <v>125</v>
      </c>
      <c r="E41" s="88" t="str">
        <f>CHAR(252)</f>
        <v>ü</v>
      </c>
      <c r="F41" s="94"/>
      <c r="G41" s="81"/>
      <c r="H41" s="81"/>
      <c r="I41" s="128" t="s">
        <v>167</v>
      </c>
      <c r="J41" s="144"/>
      <c r="K41" s="145"/>
      <c r="L41" s="146"/>
      <c r="M41" s="136"/>
      <c r="N41" s="41"/>
    </row>
    <row r="42" spans="1:14" ht="21" customHeight="1" x14ac:dyDescent="0.3">
      <c r="A42" s="41"/>
      <c r="B42" s="187"/>
      <c r="C42" s="55" t="s">
        <v>128</v>
      </c>
      <c r="D42" s="73" t="s">
        <v>129</v>
      </c>
      <c r="E42" s="116" t="s">
        <v>167</v>
      </c>
      <c r="F42" s="82"/>
      <c r="G42" s="121" t="s">
        <v>167</v>
      </c>
      <c r="H42" s="83">
        <f>IF(AND(E42="Yes",G42="10% existing SA"),2,IF(AND(E42="Yes",G42="20% existing SA"),3,IF(AND(E42="Yes",G42="30% existing SA"),4,0)))</f>
        <v>0</v>
      </c>
      <c r="I42" s="128" t="s">
        <v>167</v>
      </c>
      <c r="J42" s="143"/>
      <c r="K42" s="147"/>
      <c r="L42" s="148"/>
      <c r="M42" s="138"/>
      <c r="N42" s="41"/>
    </row>
    <row r="43" spans="1:14" ht="21" customHeight="1" x14ac:dyDescent="0.3">
      <c r="A43" s="41"/>
      <c r="B43" s="187"/>
      <c r="C43" s="55" t="s">
        <v>131</v>
      </c>
      <c r="D43" s="73" t="s">
        <v>132</v>
      </c>
      <c r="E43" s="116" t="s">
        <v>167</v>
      </c>
      <c r="F43" s="82"/>
      <c r="G43" s="121" t="s">
        <v>167</v>
      </c>
      <c r="H43" s="83">
        <f>IF(AND(E43="Yes",G43="30% total cost"),3,IF(AND(E43="Yes",G43="60% total cost"),4,0))</f>
        <v>0</v>
      </c>
      <c r="I43" s="128" t="s">
        <v>167</v>
      </c>
      <c r="J43" s="143"/>
      <c r="K43" s="147"/>
      <c r="L43" s="148"/>
      <c r="M43" s="138"/>
      <c r="N43" s="41"/>
    </row>
    <row r="44" spans="1:14" ht="21" customHeight="1" x14ac:dyDescent="0.3">
      <c r="A44" s="41"/>
      <c r="B44" s="187"/>
      <c r="C44" s="55" t="s">
        <v>134</v>
      </c>
      <c r="D44" s="73" t="s">
        <v>135</v>
      </c>
      <c r="E44" s="116" t="s">
        <v>167</v>
      </c>
      <c r="F44" s="82"/>
      <c r="G44" s="121" t="s">
        <v>167</v>
      </c>
      <c r="H44" s="83">
        <f>IF(AND(E44="Yes",G44="10% total cost"),3,IF(AND(E44="Yes",G44="20% total cost"),4,0))</f>
        <v>0</v>
      </c>
      <c r="I44" s="128" t="s">
        <v>167</v>
      </c>
      <c r="J44" s="143"/>
      <c r="K44" s="147"/>
      <c r="L44" s="148"/>
      <c r="M44" s="138"/>
      <c r="N44" s="41"/>
    </row>
    <row r="45" spans="1:14" ht="21" customHeight="1" x14ac:dyDescent="0.3">
      <c r="A45" s="41"/>
      <c r="B45" s="187"/>
      <c r="C45" s="55" t="s">
        <v>136</v>
      </c>
      <c r="D45" s="73" t="s">
        <v>137</v>
      </c>
      <c r="E45" s="116" t="s">
        <v>167</v>
      </c>
      <c r="F45" s="82"/>
      <c r="G45" s="121" t="s">
        <v>167</v>
      </c>
      <c r="H45" s="83">
        <f>IF(AND(E45="Yes",G45="20% total cost"),3,IF(AND(E45="Yes",G45="40% total cost"),4,0))</f>
        <v>0</v>
      </c>
      <c r="I45" s="128" t="s">
        <v>167</v>
      </c>
      <c r="J45" s="143"/>
      <c r="K45" s="147"/>
      <c r="L45" s="148"/>
      <c r="M45" s="138"/>
      <c r="N45" s="41"/>
    </row>
    <row r="46" spans="1:14" ht="21" customHeight="1" x14ac:dyDescent="0.3">
      <c r="A46" s="41"/>
      <c r="B46" s="187"/>
      <c r="C46" s="55" t="s">
        <v>138</v>
      </c>
      <c r="D46" s="73" t="s">
        <v>139</v>
      </c>
      <c r="E46" s="116" t="s">
        <v>167</v>
      </c>
      <c r="F46" s="82"/>
      <c r="G46" s="121" t="s">
        <v>167</v>
      </c>
      <c r="H46" s="83">
        <f>IF(AND(E46="Yes",G46="30% total cost"),3,IF(AND(E46="Yes",G46="60% total cost"),4,IF(AND(E46="Yes",G46="90% total cost"),5,0)))</f>
        <v>0</v>
      </c>
      <c r="I46" s="128" t="s">
        <v>167</v>
      </c>
      <c r="J46" s="143"/>
      <c r="K46" s="147"/>
      <c r="L46" s="148"/>
      <c r="M46" s="138"/>
      <c r="N46" s="41"/>
    </row>
    <row r="47" spans="1:14" ht="21" customHeight="1" x14ac:dyDescent="0.3">
      <c r="A47" s="41"/>
      <c r="B47" s="187"/>
      <c r="C47" s="55" t="s">
        <v>140</v>
      </c>
      <c r="D47" s="73" t="s">
        <v>141</v>
      </c>
      <c r="E47" s="116" t="s">
        <v>167</v>
      </c>
      <c r="F47" s="82"/>
      <c r="G47" s="121" t="s">
        <v>167</v>
      </c>
      <c r="H47" s="83">
        <f>IF(AND(E47="Yes",G47="Option 1"),1,IF(AND(E47="Yes",G47="Option 2"),3,IF(AND(E47="Yes",G47="Option 3"),5,0)))</f>
        <v>0</v>
      </c>
      <c r="I47" s="128" t="s">
        <v>167</v>
      </c>
      <c r="J47" s="143"/>
      <c r="K47" s="147"/>
      <c r="L47" s="148"/>
      <c r="M47" s="138"/>
      <c r="N47" s="41"/>
    </row>
    <row r="48" spans="1:14" ht="21" customHeight="1" x14ac:dyDescent="0.3">
      <c r="A48" s="41"/>
      <c r="B48" s="187"/>
      <c r="C48" s="55" t="s">
        <v>142</v>
      </c>
      <c r="D48" s="73" t="s">
        <v>143</v>
      </c>
      <c r="E48" s="116" t="s">
        <v>167</v>
      </c>
      <c r="F48" s="82"/>
      <c r="G48" s="121" t="s">
        <v>167</v>
      </c>
      <c r="H48" s="83">
        <f t="shared" ref="H48:H50" si="5">IF(AND(E48="Yes",G48="Option 1"),1,IF(AND(E48="Yes",G48="Option 2"),3,IF(AND(E48="Yes",G48="Option 3"),5,0)))</f>
        <v>0</v>
      </c>
      <c r="I48" s="128" t="s">
        <v>167</v>
      </c>
      <c r="J48" s="143"/>
      <c r="K48" s="147"/>
      <c r="L48" s="148"/>
      <c r="M48" s="138"/>
      <c r="N48" s="41"/>
    </row>
    <row r="49" spans="1:14" ht="21" customHeight="1" x14ac:dyDescent="0.3">
      <c r="A49" s="41"/>
      <c r="B49" s="187"/>
      <c r="C49" s="55" t="s">
        <v>145</v>
      </c>
      <c r="D49" s="73" t="s">
        <v>146</v>
      </c>
      <c r="E49" s="116" t="s">
        <v>167</v>
      </c>
      <c r="F49" s="82"/>
      <c r="G49" s="121" t="s">
        <v>167</v>
      </c>
      <c r="H49" s="83">
        <f t="shared" si="5"/>
        <v>0</v>
      </c>
      <c r="I49" s="128" t="s">
        <v>167</v>
      </c>
      <c r="J49" s="143"/>
      <c r="K49" s="147"/>
      <c r="L49" s="148"/>
      <c r="M49" s="138"/>
      <c r="N49" s="41"/>
    </row>
    <row r="50" spans="1:14" ht="21" customHeight="1" thickBot="1" x14ac:dyDescent="0.35">
      <c r="A50" s="41"/>
      <c r="B50" s="188"/>
      <c r="C50" s="56" t="s">
        <v>148</v>
      </c>
      <c r="D50" s="74" t="s">
        <v>149</v>
      </c>
      <c r="E50" s="117" t="s">
        <v>167</v>
      </c>
      <c r="F50" s="90"/>
      <c r="G50" s="122" t="s">
        <v>167</v>
      </c>
      <c r="H50" s="84">
        <f t="shared" si="5"/>
        <v>0</v>
      </c>
      <c r="I50" s="129" t="s">
        <v>167</v>
      </c>
      <c r="J50" s="149"/>
      <c r="K50" s="150"/>
      <c r="L50" s="151"/>
      <c r="M50" s="142"/>
      <c r="N50" s="41"/>
    </row>
    <row r="51" spans="1:14" ht="21" customHeight="1" x14ac:dyDescent="0.3">
      <c r="A51" s="41"/>
      <c r="B51" s="186" t="s">
        <v>158</v>
      </c>
      <c r="C51" s="54" t="s">
        <v>6</v>
      </c>
      <c r="D51" s="72" t="s">
        <v>7</v>
      </c>
      <c r="E51" s="119" t="s">
        <v>167</v>
      </c>
      <c r="F51" s="81"/>
      <c r="G51" s="120" t="s">
        <v>167</v>
      </c>
      <c r="H51" s="87">
        <f>IF(AND(E51="Yes",G51="Option 1"),2,IF(AND(E51="Yes",G51="Option 2"),3,0))</f>
        <v>0</v>
      </c>
      <c r="I51" s="128" t="s">
        <v>167</v>
      </c>
      <c r="J51" s="144"/>
      <c r="K51" s="145"/>
      <c r="L51" s="146"/>
      <c r="M51" s="136"/>
      <c r="N51" s="41"/>
    </row>
    <row r="52" spans="1:14" ht="21" customHeight="1" x14ac:dyDescent="0.3">
      <c r="A52" s="41"/>
      <c r="B52" s="187"/>
      <c r="C52" s="55" t="s">
        <v>10</v>
      </c>
      <c r="D52" s="73" t="s">
        <v>11</v>
      </c>
      <c r="E52" s="116" t="s">
        <v>167</v>
      </c>
      <c r="F52" s="82"/>
      <c r="G52" s="82"/>
      <c r="H52" s="87">
        <f>IF(E52="Yes",2,0)</f>
        <v>0</v>
      </c>
      <c r="I52" s="128" t="s">
        <v>167</v>
      </c>
      <c r="J52" s="143"/>
      <c r="K52" s="147"/>
      <c r="L52" s="148"/>
      <c r="M52" s="138"/>
      <c r="N52" s="41"/>
    </row>
    <row r="53" spans="1:14" ht="21" customHeight="1" x14ac:dyDescent="0.3">
      <c r="A53" s="41"/>
      <c r="B53" s="187"/>
      <c r="C53" s="55" t="s">
        <v>14</v>
      </c>
      <c r="D53" s="73" t="s">
        <v>15</v>
      </c>
      <c r="E53" s="116" t="s">
        <v>167</v>
      </c>
      <c r="F53" s="82"/>
      <c r="G53" s="82"/>
      <c r="H53" s="87">
        <f t="shared" ref="H53:H55" si="6">IF(E53="Yes",2,0)</f>
        <v>0</v>
      </c>
      <c r="I53" s="128" t="s">
        <v>167</v>
      </c>
      <c r="J53" s="143"/>
      <c r="K53" s="147"/>
      <c r="L53" s="148"/>
      <c r="M53" s="138"/>
      <c r="N53" s="41"/>
    </row>
    <row r="54" spans="1:14" ht="21" customHeight="1" x14ac:dyDescent="0.3">
      <c r="A54" s="41"/>
      <c r="B54" s="187"/>
      <c r="C54" s="55" t="s">
        <v>18</v>
      </c>
      <c r="D54" s="73" t="s">
        <v>19</v>
      </c>
      <c r="E54" s="116" t="s">
        <v>167</v>
      </c>
      <c r="F54" s="82"/>
      <c r="G54" s="82"/>
      <c r="H54" s="87">
        <f t="shared" si="6"/>
        <v>0</v>
      </c>
      <c r="I54" s="128" t="s">
        <v>167</v>
      </c>
      <c r="J54" s="143"/>
      <c r="K54" s="147"/>
      <c r="L54" s="148"/>
      <c r="M54" s="138"/>
      <c r="N54" s="41"/>
    </row>
    <row r="55" spans="1:14" ht="21" customHeight="1" x14ac:dyDescent="0.3">
      <c r="A55" s="41"/>
      <c r="B55" s="187"/>
      <c r="C55" s="55" t="s">
        <v>22</v>
      </c>
      <c r="D55" s="73" t="s">
        <v>23</v>
      </c>
      <c r="E55" s="116" t="s">
        <v>167</v>
      </c>
      <c r="F55" s="82"/>
      <c r="G55" s="82"/>
      <c r="H55" s="87">
        <f t="shared" si="6"/>
        <v>0</v>
      </c>
      <c r="I55" s="128" t="s">
        <v>167</v>
      </c>
      <c r="J55" s="143"/>
      <c r="K55" s="147"/>
      <c r="L55" s="148"/>
      <c r="M55" s="138"/>
      <c r="N55" s="41"/>
    </row>
    <row r="56" spans="1:14" ht="21" customHeight="1" x14ac:dyDescent="0.3">
      <c r="A56" s="41"/>
      <c r="B56" s="187"/>
      <c r="C56" s="55" t="s">
        <v>26</v>
      </c>
      <c r="D56" s="73" t="s">
        <v>27</v>
      </c>
      <c r="E56" s="116" t="s">
        <v>167</v>
      </c>
      <c r="F56" s="82"/>
      <c r="G56" s="82"/>
      <c r="H56" s="87">
        <f>IF(E56="Yes",2,0)</f>
        <v>0</v>
      </c>
      <c r="I56" s="128" t="s">
        <v>167</v>
      </c>
      <c r="J56" s="143"/>
      <c r="K56" s="147"/>
      <c r="L56" s="148"/>
      <c r="M56" s="138"/>
      <c r="N56" s="41"/>
    </row>
    <row r="57" spans="1:14" ht="21" customHeight="1" x14ac:dyDescent="0.3">
      <c r="A57" s="41"/>
      <c r="B57" s="187"/>
      <c r="C57" s="55" t="s">
        <v>30</v>
      </c>
      <c r="D57" s="73" t="s">
        <v>31</v>
      </c>
      <c r="E57" s="116" t="s">
        <v>167</v>
      </c>
      <c r="F57" s="82"/>
      <c r="G57" s="121" t="s">
        <v>167</v>
      </c>
      <c r="H57" s="87">
        <f>IF(AND(E57="Yes",G57="Option 1"),3,IF(AND(E57="Yes",G57="Option 2"),4,0))</f>
        <v>0</v>
      </c>
      <c r="I57" s="128" t="s">
        <v>167</v>
      </c>
      <c r="J57" s="143"/>
      <c r="K57" s="147"/>
      <c r="L57" s="148"/>
      <c r="M57" s="138"/>
      <c r="N57" s="41"/>
    </row>
    <row r="58" spans="1:14" ht="21" customHeight="1" x14ac:dyDescent="0.3">
      <c r="A58" s="41"/>
      <c r="B58" s="187"/>
      <c r="C58" s="55" t="s">
        <v>32</v>
      </c>
      <c r="D58" s="73" t="s">
        <v>33</v>
      </c>
      <c r="E58" s="116" t="s">
        <v>167</v>
      </c>
      <c r="F58" s="82"/>
      <c r="G58" s="82"/>
      <c r="H58" s="87">
        <f>IF(E58="Yes",4,0)</f>
        <v>0</v>
      </c>
      <c r="I58" s="128" t="s">
        <v>167</v>
      </c>
      <c r="J58" s="143"/>
      <c r="K58" s="147"/>
      <c r="L58" s="148"/>
      <c r="M58" s="138"/>
      <c r="N58" s="41"/>
    </row>
    <row r="59" spans="1:14" ht="21" customHeight="1" x14ac:dyDescent="0.3">
      <c r="A59" s="41"/>
      <c r="B59" s="187"/>
      <c r="C59" s="55" t="s">
        <v>35</v>
      </c>
      <c r="D59" s="73" t="s">
        <v>36</v>
      </c>
      <c r="E59" s="116" t="s">
        <v>167</v>
      </c>
      <c r="F59" s="82"/>
      <c r="G59" s="82"/>
      <c r="H59" s="87">
        <f>IF(E59="Yes",4,0)</f>
        <v>0</v>
      </c>
      <c r="I59" s="128" t="s">
        <v>167</v>
      </c>
      <c r="J59" s="143"/>
      <c r="K59" s="147"/>
      <c r="L59" s="148"/>
      <c r="M59" s="138"/>
      <c r="N59" s="41"/>
    </row>
    <row r="60" spans="1:14" ht="21" customHeight="1" x14ac:dyDescent="0.3">
      <c r="A60" s="41"/>
      <c r="B60" s="187"/>
      <c r="C60" s="55" t="s">
        <v>39</v>
      </c>
      <c r="D60" s="73" t="s">
        <v>40</v>
      </c>
      <c r="E60" s="116" t="s">
        <v>167</v>
      </c>
      <c r="F60" s="93"/>
      <c r="G60" s="121" t="s">
        <v>167</v>
      </c>
      <c r="H60" s="87">
        <f>IF(AND(E60="Yes",G60="Option 1"),1,IF(AND(E60="Yes",G60="Option 2"),2,0))</f>
        <v>0</v>
      </c>
      <c r="I60" s="128" t="s">
        <v>167</v>
      </c>
      <c r="J60" s="143"/>
      <c r="K60" s="147"/>
      <c r="L60" s="148"/>
      <c r="M60" s="138"/>
      <c r="N60" s="41"/>
    </row>
    <row r="61" spans="1:14" ht="21" customHeight="1" thickBot="1" x14ac:dyDescent="0.35">
      <c r="A61" s="41"/>
      <c r="B61" s="188"/>
      <c r="C61" s="56" t="s">
        <v>43</v>
      </c>
      <c r="D61" s="74" t="s">
        <v>44</v>
      </c>
      <c r="E61" s="118" t="s">
        <v>167</v>
      </c>
      <c r="F61" s="90"/>
      <c r="G61" s="92"/>
      <c r="H61" s="83">
        <f>IF(E61="Yes",3,0)</f>
        <v>0</v>
      </c>
      <c r="I61" s="129" t="s">
        <v>167</v>
      </c>
      <c r="J61" s="149"/>
      <c r="K61" s="150"/>
      <c r="L61" s="151"/>
      <c r="M61" s="142"/>
      <c r="N61" s="41"/>
    </row>
    <row r="62" spans="1:14" ht="21" customHeight="1" x14ac:dyDescent="0.3">
      <c r="A62" s="41"/>
      <c r="B62" s="186" t="s">
        <v>159</v>
      </c>
      <c r="C62" s="54" t="s">
        <v>50</v>
      </c>
      <c r="D62" s="72" t="s">
        <v>51</v>
      </c>
      <c r="E62" s="88" t="str">
        <f>CHAR(252)</f>
        <v>ü</v>
      </c>
      <c r="F62" s="94"/>
      <c r="G62" s="81"/>
      <c r="H62" s="81"/>
      <c r="I62" s="128" t="s">
        <v>167</v>
      </c>
      <c r="J62" s="144"/>
      <c r="K62" s="145"/>
      <c r="L62" s="146"/>
      <c r="M62" s="136"/>
      <c r="N62" s="41"/>
    </row>
    <row r="63" spans="1:14" ht="21" customHeight="1" x14ac:dyDescent="0.3">
      <c r="A63" s="41"/>
      <c r="B63" s="187"/>
      <c r="C63" s="55" t="s">
        <v>53</v>
      </c>
      <c r="D63" s="73" t="s">
        <v>54</v>
      </c>
      <c r="E63" s="89" t="str">
        <f t="shared" ref="E63:E64" si="7">CHAR(252)</f>
        <v>ü</v>
      </c>
      <c r="F63" s="82"/>
      <c r="G63" s="82"/>
      <c r="H63" s="82"/>
      <c r="I63" s="128" t="s">
        <v>167</v>
      </c>
      <c r="J63" s="143"/>
      <c r="K63" s="147"/>
      <c r="L63" s="148"/>
      <c r="M63" s="138"/>
      <c r="N63" s="41"/>
    </row>
    <row r="64" spans="1:14" ht="21" customHeight="1" x14ac:dyDescent="0.3">
      <c r="A64" s="41"/>
      <c r="B64" s="187"/>
      <c r="C64" s="55" t="s">
        <v>57</v>
      </c>
      <c r="D64" s="73" t="s">
        <v>58</v>
      </c>
      <c r="E64" s="89" t="str">
        <f t="shared" si="7"/>
        <v>ü</v>
      </c>
      <c r="F64" s="82"/>
      <c r="G64" s="82"/>
      <c r="H64" s="82"/>
      <c r="I64" s="128" t="s">
        <v>167</v>
      </c>
      <c r="J64" s="143"/>
      <c r="K64" s="147"/>
      <c r="L64" s="148"/>
      <c r="M64" s="138"/>
      <c r="N64" s="41"/>
    </row>
    <row r="65" spans="1:14" ht="21" customHeight="1" x14ac:dyDescent="0.3">
      <c r="A65" s="41"/>
      <c r="B65" s="187"/>
      <c r="C65" s="55" t="s">
        <v>61</v>
      </c>
      <c r="D65" s="73" t="s">
        <v>62</v>
      </c>
      <c r="E65" s="116" t="s">
        <v>167</v>
      </c>
      <c r="F65" s="82"/>
      <c r="G65" s="121" t="s">
        <v>167</v>
      </c>
      <c r="H65" s="83">
        <f>IF(AND(E65="Yes",G65="low pt. score (3)"),3,IF(AND(E65="Yes",G65="mid pt. score (4)"),4,IF(AND(E65="Yes",G65="high pt. score (5)"),5,0)))</f>
        <v>0</v>
      </c>
      <c r="I65" s="128" t="s">
        <v>167</v>
      </c>
      <c r="J65" s="143"/>
      <c r="K65" s="147"/>
      <c r="L65" s="148"/>
      <c r="M65" s="138"/>
      <c r="N65" s="41"/>
    </row>
    <row r="66" spans="1:14" ht="21" customHeight="1" x14ac:dyDescent="0.3">
      <c r="A66" s="41"/>
      <c r="B66" s="187"/>
      <c r="C66" s="55" t="s">
        <v>65</v>
      </c>
      <c r="D66" s="73" t="s">
        <v>66</v>
      </c>
      <c r="E66" s="116" t="s">
        <v>167</v>
      </c>
      <c r="F66" s="82"/>
      <c r="G66" s="121" t="s">
        <v>167</v>
      </c>
      <c r="H66" s="83">
        <f>IF(AND(E66="Yes",G66="50% + 95%"),3,IF(AND(E66="Yes",G66="75% + 95%"),4,0))</f>
        <v>0</v>
      </c>
      <c r="I66" s="128" t="s">
        <v>167</v>
      </c>
      <c r="J66" s="143"/>
      <c r="K66" s="147"/>
      <c r="L66" s="148"/>
      <c r="M66" s="138"/>
      <c r="N66" s="41"/>
    </row>
    <row r="67" spans="1:14" ht="21" customHeight="1" x14ac:dyDescent="0.3">
      <c r="A67" s="41"/>
      <c r="B67" s="187"/>
      <c r="C67" s="55" t="s">
        <v>69</v>
      </c>
      <c r="D67" s="73" t="s">
        <v>70</v>
      </c>
      <c r="E67" s="116" t="s">
        <v>167</v>
      </c>
      <c r="F67" s="82"/>
      <c r="G67" s="126" t="s">
        <v>167</v>
      </c>
      <c r="H67" s="83">
        <f>IF(AND(E67="Yes",G67="100% within 50 mi"),3,IF(AND(E67="Yes",G67="100% on site"),4,0))</f>
        <v>0</v>
      </c>
      <c r="I67" s="128" t="s">
        <v>167</v>
      </c>
      <c r="J67" s="143"/>
      <c r="K67" s="147"/>
      <c r="L67" s="148"/>
      <c r="M67" s="138"/>
      <c r="N67" s="41"/>
    </row>
    <row r="68" spans="1:14" ht="21" customHeight="1" thickBot="1" x14ac:dyDescent="0.35">
      <c r="A68" s="41"/>
      <c r="B68" s="188"/>
      <c r="C68" s="56" t="s">
        <v>73</v>
      </c>
      <c r="D68" s="74" t="s">
        <v>74</v>
      </c>
      <c r="E68" s="117" t="s">
        <v>167</v>
      </c>
      <c r="F68" s="90"/>
      <c r="G68" s="122" t="s">
        <v>167</v>
      </c>
      <c r="H68" s="83">
        <f>IF(AND(E68="Yes",G68="50% from Tier 2"),2,IF(AND(E68="Yes",G68="50% from Tier 3"),3,IF(AND(E68="Yes",G68="50% from Tier 4"),4,0)))</f>
        <v>0</v>
      </c>
      <c r="I68" s="129" t="s">
        <v>167</v>
      </c>
      <c r="J68" s="149"/>
      <c r="K68" s="150"/>
      <c r="L68" s="151"/>
      <c r="M68" s="142"/>
      <c r="N68" s="41"/>
    </row>
    <row r="69" spans="1:14" ht="21" customHeight="1" x14ac:dyDescent="0.3">
      <c r="A69" s="41"/>
      <c r="B69" s="186" t="s">
        <v>160</v>
      </c>
      <c r="C69" s="54" t="s">
        <v>79</v>
      </c>
      <c r="D69" s="72" t="s">
        <v>80</v>
      </c>
      <c r="E69" s="88" t="str">
        <f>CHAR(252)</f>
        <v>ü</v>
      </c>
      <c r="F69" s="81"/>
      <c r="G69" s="81"/>
      <c r="H69" s="81"/>
      <c r="I69" s="128" t="s">
        <v>167</v>
      </c>
      <c r="J69" s="144"/>
      <c r="K69" s="145"/>
      <c r="L69" s="146"/>
      <c r="M69" s="136"/>
      <c r="N69" s="41"/>
    </row>
    <row r="70" spans="1:14" ht="21" customHeight="1" x14ac:dyDescent="0.3">
      <c r="A70" s="41"/>
      <c r="B70" s="187"/>
      <c r="C70" s="55" t="s">
        <v>83</v>
      </c>
      <c r="D70" s="73" t="s">
        <v>84</v>
      </c>
      <c r="E70" s="89" t="str">
        <f t="shared" ref="E70" si="8">CHAR(252)</f>
        <v>ü</v>
      </c>
      <c r="F70" s="82"/>
      <c r="G70" s="82"/>
      <c r="H70" s="82"/>
      <c r="I70" s="128" t="s">
        <v>167</v>
      </c>
      <c r="J70" s="143"/>
      <c r="K70" s="147"/>
      <c r="L70" s="148"/>
      <c r="M70" s="138"/>
      <c r="N70" s="41"/>
    </row>
    <row r="71" spans="1:14" ht="21" customHeight="1" x14ac:dyDescent="0.3">
      <c r="A71" s="41"/>
      <c r="B71" s="187"/>
      <c r="C71" s="55" t="s">
        <v>87</v>
      </c>
      <c r="D71" s="73" t="s">
        <v>88</v>
      </c>
      <c r="E71" s="116" t="s">
        <v>167</v>
      </c>
      <c r="F71" s="82"/>
      <c r="G71" s="121" t="s">
        <v>167</v>
      </c>
      <c r="H71" s="83">
        <f>IF(AND(E71="Yes",G71="100% off site"),3,IF(AND(E71="Yes",G71="100% on site"),4,IF(AND(E71="Yes",G71="100% on site + food waste"),5,0)))</f>
        <v>0</v>
      </c>
      <c r="I71" s="128" t="s">
        <v>167</v>
      </c>
      <c r="J71" s="143"/>
      <c r="K71" s="147"/>
      <c r="L71" s="148"/>
      <c r="M71" s="138"/>
      <c r="N71" s="41"/>
    </row>
    <row r="72" spans="1:14" ht="21" customHeight="1" x14ac:dyDescent="0.3">
      <c r="A72" s="41"/>
      <c r="B72" s="187"/>
      <c r="C72" s="55" t="s">
        <v>91</v>
      </c>
      <c r="D72" s="73" t="s">
        <v>92</v>
      </c>
      <c r="E72" s="116" t="s">
        <v>167</v>
      </c>
      <c r="F72" s="82"/>
      <c r="G72" s="121" t="s">
        <v>167</v>
      </c>
      <c r="H72" s="83">
        <f>IF(AND(E72="Yes",G72="Option 1"),4,IF(AND(E72="Yes",G72="Option 2"),5,0))</f>
        <v>0</v>
      </c>
      <c r="I72" s="128" t="s">
        <v>167</v>
      </c>
      <c r="J72" s="143"/>
      <c r="K72" s="147"/>
      <c r="L72" s="148"/>
      <c r="M72" s="138"/>
      <c r="N72" s="41"/>
    </row>
    <row r="73" spans="1:14" ht="21" customHeight="1" x14ac:dyDescent="0.3">
      <c r="A73" s="41"/>
      <c r="B73" s="187"/>
      <c r="C73" s="55" t="s">
        <v>95</v>
      </c>
      <c r="D73" s="73" t="s">
        <v>96</v>
      </c>
      <c r="E73" s="116" t="s">
        <v>167</v>
      </c>
      <c r="F73" s="82"/>
      <c r="G73" s="121" t="s">
        <v>167</v>
      </c>
      <c r="H73" s="83">
        <f>IF(AND(E73="Yes",G73="30% reduction"),2,IF(AND(E73="Yes",G73="60% reduction"),3,IF(AND(E73="Yes",G73="90% reduction"),4,0)))</f>
        <v>0</v>
      </c>
      <c r="I73" s="128" t="s">
        <v>167</v>
      </c>
      <c r="J73" s="143"/>
      <c r="K73" s="147"/>
      <c r="L73" s="148"/>
      <c r="M73" s="138"/>
      <c r="N73" s="41"/>
    </row>
    <row r="74" spans="1:14" ht="21" customHeight="1" x14ac:dyDescent="0.3">
      <c r="A74" s="41"/>
      <c r="B74" s="187"/>
      <c r="C74" s="55" t="s">
        <v>99</v>
      </c>
      <c r="D74" s="73" t="s">
        <v>100</v>
      </c>
      <c r="E74" s="116" t="s">
        <v>167</v>
      </c>
      <c r="F74" s="82"/>
      <c r="G74" s="121" t="s">
        <v>167</v>
      </c>
      <c r="H74" s="83">
        <f>IF(AND(E74="Yes",G74="Option 1: 50%"),3,IF(AND(E74="Yes",G74="Option 1: 100%"),4,IF(AND(E74="Yes",G74="Option 2: 50%"),3,IF(AND(E74="Yes",G74="Option 2: 100%"),4,0))))</f>
        <v>0</v>
      </c>
      <c r="I74" s="128" t="s">
        <v>167</v>
      </c>
      <c r="J74" s="143"/>
      <c r="K74" s="147"/>
      <c r="L74" s="148"/>
      <c r="M74" s="138"/>
      <c r="N74" s="41"/>
    </row>
    <row r="75" spans="1:14" ht="21" customHeight="1" thickBot="1" x14ac:dyDescent="0.35">
      <c r="A75" s="41"/>
      <c r="B75" s="188"/>
      <c r="C75" s="56" t="s">
        <v>103</v>
      </c>
      <c r="D75" s="74" t="s">
        <v>104</v>
      </c>
      <c r="E75" s="117" t="s">
        <v>167</v>
      </c>
      <c r="F75" s="90"/>
      <c r="G75" s="122" t="s">
        <v>167</v>
      </c>
      <c r="H75" s="84">
        <f>IF(AND(E75="Yes",G75="Option 1"),2,IF(AND(E75="Yes",G75="Option 2"),3,IF(AND(E75="Yes",G75="Option 3"),4,0)))</f>
        <v>0</v>
      </c>
      <c r="I75" s="129" t="s">
        <v>167</v>
      </c>
      <c r="J75" s="149"/>
      <c r="K75" s="150"/>
      <c r="L75" s="151"/>
      <c r="M75" s="142"/>
      <c r="N75" s="41"/>
    </row>
    <row r="76" spans="1:14" ht="21" customHeight="1" x14ac:dyDescent="0.3">
      <c r="A76" s="41"/>
      <c r="B76" s="186" t="s">
        <v>161</v>
      </c>
      <c r="C76" s="54" t="s">
        <v>112</v>
      </c>
      <c r="D76" s="72" t="s">
        <v>113</v>
      </c>
      <c r="E76" s="119" t="s">
        <v>167</v>
      </c>
      <c r="F76" s="81"/>
      <c r="G76" s="120" t="s">
        <v>167</v>
      </c>
      <c r="H76" s="87">
        <f>IF(AND(E76="Yes",G76="Option 1"),3,IF(AND(E76="Yes",G76="Option 2"),4,0))</f>
        <v>0</v>
      </c>
      <c r="I76" s="128" t="s">
        <v>167</v>
      </c>
      <c r="J76" s="144"/>
      <c r="K76" s="145"/>
      <c r="L76" s="146"/>
      <c r="M76" s="136"/>
      <c r="N76" s="41"/>
    </row>
    <row r="77" spans="1:14" ht="21" customHeight="1" x14ac:dyDescent="0.3">
      <c r="A77" s="41"/>
      <c r="B77" s="187"/>
      <c r="C77" s="55" t="s">
        <v>116</v>
      </c>
      <c r="D77" s="73" t="s">
        <v>117</v>
      </c>
      <c r="E77" s="116" t="s">
        <v>167</v>
      </c>
      <c r="F77" s="93"/>
      <c r="G77" s="82"/>
      <c r="H77" s="83">
        <f>IF(E77="Yes",3,0)</f>
        <v>0</v>
      </c>
      <c r="I77" s="128" t="s">
        <v>167</v>
      </c>
      <c r="J77" s="143"/>
      <c r="K77" s="147"/>
      <c r="L77" s="148"/>
      <c r="M77" s="138"/>
      <c r="N77" s="41"/>
    </row>
    <row r="78" spans="1:14" ht="21" customHeight="1" thickBot="1" x14ac:dyDescent="0.35">
      <c r="A78" s="41"/>
      <c r="B78" s="188"/>
      <c r="C78" s="56" t="s">
        <v>120</v>
      </c>
      <c r="D78" s="74" t="s">
        <v>121</v>
      </c>
      <c r="E78" s="118" t="s">
        <v>167</v>
      </c>
      <c r="F78" s="90"/>
      <c r="G78" s="92"/>
      <c r="H78" s="84">
        <f>IF(E78="Yes",4,0)</f>
        <v>0</v>
      </c>
      <c r="I78" s="129" t="s">
        <v>167</v>
      </c>
      <c r="J78" s="149"/>
      <c r="K78" s="150"/>
      <c r="L78" s="151"/>
      <c r="M78" s="142"/>
      <c r="N78" s="41"/>
    </row>
    <row r="79" spans="1:14" ht="21" customHeight="1" x14ac:dyDescent="0.3">
      <c r="A79" s="41"/>
      <c r="B79" s="186" t="s">
        <v>162</v>
      </c>
      <c r="C79" s="54" t="s">
        <v>126</v>
      </c>
      <c r="D79" s="72" t="s">
        <v>127</v>
      </c>
      <c r="E79" s="119" t="s">
        <v>167</v>
      </c>
      <c r="F79" s="94"/>
      <c r="G79" s="120" t="s">
        <v>167</v>
      </c>
      <c r="H79" s="87">
        <f>IF(E79="Yes",3,0)</f>
        <v>0</v>
      </c>
      <c r="I79" s="128" t="s">
        <v>167</v>
      </c>
      <c r="J79" s="144"/>
      <c r="K79" s="145"/>
      <c r="L79" s="146"/>
      <c r="M79" s="136"/>
      <c r="N79" s="41"/>
    </row>
    <row r="80" spans="1:14" s="36" customFormat="1" ht="21" customHeight="1" x14ac:dyDescent="0.3">
      <c r="A80" s="43"/>
      <c r="B80" s="187"/>
      <c r="C80" s="55" t="s">
        <v>130</v>
      </c>
      <c r="D80" s="73" t="s">
        <v>127</v>
      </c>
      <c r="E80" s="116" t="s">
        <v>167</v>
      </c>
      <c r="F80" s="82"/>
      <c r="G80" s="121" t="s">
        <v>167</v>
      </c>
      <c r="H80" s="83">
        <f>IF(E80="Yes",3,0)</f>
        <v>0</v>
      </c>
      <c r="I80" s="128" t="s">
        <v>167</v>
      </c>
      <c r="J80" s="143"/>
      <c r="K80" s="147"/>
      <c r="L80" s="148"/>
      <c r="M80" s="138"/>
      <c r="N80" s="43"/>
    </row>
    <row r="81" spans="1:14" s="36" customFormat="1" ht="21" customHeight="1" thickBot="1" x14ac:dyDescent="0.35">
      <c r="A81" s="43"/>
      <c r="B81" s="188"/>
      <c r="C81" s="56" t="s">
        <v>133</v>
      </c>
      <c r="D81" s="74" t="s">
        <v>127</v>
      </c>
      <c r="E81" s="117" t="s">
        <v>167</v>
      </c>
      <c r="F81" s="90"/>
      <c r="G81" s="122" t="s">
        <v>167</v>
      </c>
      <c r="H81" s="84">
        <f>IF(E81="Yes",3,0)</f>
        <v>0</v>
      </c>
      <c r="I81" s="129" t="s">
        <v>167</v>
      </c>
      <c r="J81" s="149"/>
      <c r="K81" s="150"/>
      <c r="L81" s="151"/>
      <c r="M81" s="142"/>
      <c r="N81" s="43"/>
    </row>
    <row r="82" spans="1:14" s="36" customFormat="1" ht="28.5" customHeight="1" x14ac:dyDescent="0.3">
      <c r="A82" s="43"/>
      <c r="B82" s="43"/>
      <c r="C82" s="43"/>
      <c r="D82" s="43"/>
      <c r="E82" s="50"/>
      <c r="F82" s="50"/>
      <c r="G82" s="50"/>
      <c r="H82" s="50"/>
      <c r="I82" s="50"/>
      <c r="J82" s="51"/>
      <c r="K82" s="51"/>
      <c r="L82" s="51"/>
      <c r="M82" s="52"/>
      <c r="N82" s="43"/>
    </row>
  </sheetData>
  <sheetProtection algorithmName="SHA-512" hashValue="0N/gY38daad9gxUkQ/B3GLwZcN8h08+0oxML9cCwN8eAzS1GsDRatkOqu0EWH5xPy6y6AyXkEYbwXzjeBQLzOA==" saltValue="VrHoIsLEk+NMuf4i6NuIkg==" spinCount="100000" sheet="1" objects="1" scenarios="1" selectLockedCells="1"/>
  <protectedRanges>
    <protectedRange sqref="J13:M81" name="Review Information"/>
  </protectedRanges>
  <mergeCells count="22">
    <mergeCell ref="I11:I12"/>
    <mergeCell ref="D11:D12"/>
    <mergeCell ref="E11:E12"/>
    <mergeCell ref="F11:F12"/>
    <mergeCell ref="G11:G12"/>
    <mergeCell ref="H11:H12"/>
    <mergeCell ref="D9:M10"/>
    <mergeCell ref="B2:M2"/>
    <mergeCell ref="B69:B75"/>
    <mergeCell ref="B76:B78"/>
    <mergeCell ref="B79:B81"/>
    <mergeCell ref="B24:B29"/>
    <mergeCell ref="B30:B40"/>
    <mergeCell ref="B41:B50"/>
    <mergeCell ref="B51:B61"/>
    <mergeCell ref="B62:B68"/>
    <mergeCell ref="B13:B19"/>
    <mergeCell ref="B20:B23"/>
    <mergeCell ref="J11:K11"/>
    <mergeCell ref="L11:M11"/>
    <mergeCell ref="B11:B12"/>
    <mergeCell ref="C11:C12"/>
  </mergeCells>
  <pageMargins left="0.7" right="0.7" top="0.75" bottom="0.75" header="0.3" footer="0.3"/>
  <pageSetup orientation="portrait" r:id="rId1"/>
  <ignoredErrors>
    <ignoredError sqref="H18 H74 H78 H39" formula="1"/>
  </ignoredErrors>
  <drawing r:id="rId2"/>
  <legacyDrawing r:id="rId3"/>
  <extLst>
    <ext xmlns:x14="http://schemas.microsoft.com/office/spreadsheetml/2009/9/main" uri="{CCE6A557-97BC-4b89-ADB6-D9C93CAAB3DF}">
      <x14:dataValidations xmlns:xm="http://schemas.microsoft.com/office/excel/2006/main" count="94">
        <x14:dataValidation type="list" allowBlank="1" showInputMessage="1" showErrorMessage="1" xr:uid="{AB5E8C5C-C1F5-44F1-BEBE-AE6872AD4BAE}">
          <x14:formula1>
            <xm:f>Lists!$D$1:$D$3</xm:f>
          </x14:formula1>
          <xm:sqref>E17:E19 E23 E26:E29 E33:E40 E42:E61 E65:E68 E71:E81</xm:sqref>
        </x14:dataValidation>
        <x14:dataValidation type="list" allowBlank="1" showInputMessage="1" showErrorMessage="1" xr:uid="{9C6B1B69-A6F2-412B-80B0-1D24C28BB1DA}">
          <x14:formula1>
            <xm:f>Lists!$G$1:$G$3</xm:f>
          </x14:formula1>
          <xm:sqref>G79:G81 G19 G51 G57 G60 G72 G76</xm:sqref>
        </x14:dataValidation>
        <x14:dataValidation type="list" allowBlank="1" showInputMessage="1" showErrorMessage="1" xr:uid="{64CA563A-D18F-4B0F-9085-4046E7D8D9FA}">
          <x14:formula1>
            <xm:f>Lists!$E$1:$E$3</xm:f>
          </x14:formula1>
          <xm:sqref>F16:F17 F31</xm:sqref>
        </x14:dataValidation>
        <x14:dataValidation type="list" allowBlank="1" showInputMessage="1" showErrorMessage="1" xr:uid="{F145FB90-DAA2-4F40-95AD-4E25C43236DD}">
          <x14:formula1>
            <xm:f>Lists!$F$1:$F$4</xm:f>
          </x14:formula1>
          <xm:sqref>F13:F15</xm:sqref>
        </x14:dataValidation>
        <x14:dataValidation type="list" allowBlank="1" showInputMessage="1" showErrorMessage="1" xr:uid="{D20C051E-AC3B-4875-AF40-5A1D1A5C3E79}">
          <x14:formula1>
            <xm:f>Lists!$I$1:$I$4</xm:f>
          </x14:formula1>
          <xm:sqref>G26</xm:sqref>
        </x14:dataValidation>
        <x14:dataValidation type="list" allowBlank="1" showInputMessage="1" showErrorMessage="1" xr:uid="{D32A3627-26E1-40BC-BE2F-A86C680B4ABE}">
          <x14:formula1>
            <xm:f>Lists!$H$1:$H$4</xm:f>
          </x14:formula1>
          <xm:sqref>G27 G47:G50 G75</xm:sqref>
        </x14:dataValidation>
        <x14:dataValidation type="list" allowBlank="1" showInputMessage="1" showErrorMessage="1" xr:uid="{365D4B10-3934-44F7-AD31-264B8458AC74}">
          <x14:formula1>
            <xm:f>Lists!$J$1:$J$3</xm:f>
          </x14:formula1>
          <xm:sqref>G28</xm:sqref>
        </x14:dataValidation>
        <x14:dataValidation type="list" allowBlank="1" showInputMessage="1" showErrorMessage="1" xr:uid="{8BE45D1B-41E5-4A53-A050-9E1FB735E1D8}">
          <x14:formula1>
            <xm:f>Lists!$K$1:$K$4</xm:f>
          </x14:formula1>
          <xm:sqref>G29</xm:sqref>
        </x14:dataValidation>
        <x14:dataValidation type="list" allowBlank="1" showInputMessage="1" showErrorMessage="1" xr:uid="{AE44D13C-25FC-4726-9112-780D341CAF5C}">
          <x14:formula1>
            <xm:f>Lists!$L$1:$L$4</xm:f>
          </x14:formula1>
          <xm:sqref>G33</xm:sqref>
        </x14:dataValidation>
        <x14:dataValidation type="list" allowBlank="1" showInputMessage="1" showErrorMessage="1" xr:uid="{C049BA2F-A41E-4B38-8A48-9D2260621AB2}">
          <x14:formula1>
            <xm:f>Lists!$M$1:$M$4</xm:f>
          </x14:formula1>
          <xm:sqref>G35:G36</xm:sqref>
        </x14:dataValidation>
        <x14:dataValidation type="list" allowBlank="1" showInputMessage="1" showErrorMessage="1" xr:uid="{C8F101FC-EC5C-4F34-905E-2664469F1E5B}">
          <x14:formula1>
            <xm:f>Lists!$N$1:$N$5</xm:f>
          </x14:formula1>
          <xm:sqref>G37</xm:sqref>
        </x14:dataValidation>
        <x14:dataValidation type="list" allowBlank="1" showInputMessage="1" showErrorMessage="1" xr:uid="{AAF7350E-50A5-4CA7-B5F1-5B40925E1762}">
          <x14:formula1>
            <xm:f>Lists!$O$1:$O$11</xm:f>
          </x14:formula1>
          <xm:sqref>G39</xm:sqref>
        </x14:dataValidation>
        <x14:dataValidation type="list" allowBlank="1" showInputMessage="1" showErrorMessage="1" xr:uid="{C1BF473F-75F0-43CA-9CE9-5D9E053A0B73}">
          <x14:formula1>
            <xm:f>Lists!$P$1:$P$4</xm:f>
          </x14:formula1>
          <xm:sqref>G42</xm:sqref>
        </x14:dataValidation>
        <x14:dataValidation type="list" allowBlank="1" showInputMessage="1" showErrorMessage="1" xr:uid="{19F69741-3EDD-44F3-86C1-046B3A8A91FF}">
          <x14:formula1>
            <xm:f>Lists!$Q$1:$Q$3</xm:f>
          </x14:formula1>
          <xm:sqref>G43</xm:sqref>
        </x14:dataValidation>
        <x14:dataValidation type="list" allowBlank="1" showInputMessage="1" showErrorMessage="1" xr:uid="{740FF1C0-954C-4C87-B794-719D675EF6DC}">
          <x14:formula1>
            <xm:f>Lists!$R$1:$R$3</xm:f>
          </x14:formula1>
          <xm:sqref>G44</xm:sqref>
        </x14:dataValidation>
        <x14:dataValidation type="list" allowBlank="1" showInputMessage="1" showErrorMessage="1" xr:uid="{28189D30-D475-478C-ACC3-72842907E7C9}">
          <x14:formula1>
            <xm:f>Lists!$S$1:$S$3</xm:f>
          </x14:formula1>
          <xm:sqref>G45</xm:sqref>
        </x14:dataValidation>
        <x14:dataValidation type="list" allowBlank="1" showInputMessage="1" showErrorMessage="1" xr:uid="{9EE1BB27-486C-4DE2-BA20-A0C69FA87743}">
          <x14:formula1>
            <xm:f>Lists!$T$1:$T$4</xm:f>
          </x14:formula1>
          <xm:sqref>G46</xm:sqref>
        </x14:dataValidation>
        <x14:dataValidation type="list" allowBlank="1" showInputMessage="1" showErrorMessage="1" xr:uid="{F57C7D1F-CF01-4611-909D-8AB2977A8330}">
          <x14:formula1>
            <xm:f>Lists!$U$1:$U$4</xm:f>
          </x14:formula1>
          <xm:sqref>G65</xm:sqref>
        </x14:dataValidation>
        <x14:dataValidation type="list" allowBlank="1" showInputMessage="1" showErrorMessage="1" xr:uid="{11AB2832-AB24-490A-8B5A-99E5C0EA433D}">
          <x14:formula1>
            <xm:f>Lists!$V$1:$V$3</xm:f>
          </x14:formula1>
          <xm:sqref>G66</xm:sqref>
        </x14:dataValidation>
        <x14:dataValidation type="list" allowBlank="1" showInputMessage="1" showErrorMessage="1" xr:uid="{E4077306-D3E0-4453-BD4F-71613DB69E54}">
          <x14:formula1>
            <xm:f>Lists!$W$1:$W$3</xm:f>
          </x14:formula1>
          <xm:sqref>G67</xm:sqref>
        </x14:dataValidation>
        <x14:dataValidation type="list" allowBlank="1" showInputMessage="1" showErrorMessage="1" xr:uid="{9B836D14-3DB8-4994-A76B-DF696120D078}">
          <x14:formula1>
            <xm:f>Lists!$X$1:$X$4</xm:f>
          </x14:formula1>
          <xm:sqref>G68</xm:sqref>
        </x14:dataValidation>
        <x14:dataValidation type="list" allowBlank="1" showInputMessage="1" showErrorMessage="1" xr:uid="{9AE1DC97-34CE-4C11-B03F-562A7AFBFD7B}">
          <x14:formula1>
            <xm:f>Lists!$Y$1:$Y$4</xm:f>
          </x14:formula1>
          <xm:sqref>G71</xm:sqref>
        </x14:dataValidation>
        <x14:dataValidation type="list" allowBlank="1" showInputMessage="1" showErrorMessage="1" xr:uid="{5A62F39D-62D9-4C61-8EC5-47430E5774B5}">
          <x14:formula1>
            <xm:f>Lists!$Z$1:$Z$4</xm:f>
          </x14:formula1>
          <xm:sqref>G73</xm:sqref>
        </x14:dataValidation>
        <x14:dataValidation type="list" allowBlank="1" showInputMessage="1" showErrorMessage="1" xr:uid="{160BADDC-89C1-4919-81B5-ED9462C34246}">
          <x14:formula1>
            <xm:f>Lists!$AA$1:$AA$5</xm:f>
          </x14:formula1>
          <xm:sqref>G74</xm:sqref>
        </x14:dataValidation>
        <x14:dataValidation type="list" allowBlank="1" showInputMessage="1" showErrorMessage="1" xr:uid="{0CABF0D4-86F6-42F7-9FA1-D2A5C5CFD945}">
          <x14:formula1>
            <xm:f>Lists!$AE$1:$AF$1</xm:f>
          </x14:formula1>
          <xm:sqref>C9</xm:sqref>
        </x14:dataValidation>
        <x14:dataValidation type="list" allowBlank="1" showInputMessage="1" showErrorMessage="1" xr:uid="{3D2D0D67-090C-41CC-B7F0-BE88F706EA8D}">
          <x14:formula1>
            <xm:f>INDEX(Lists!AE2:AF3,,MATCH($C$9,Lists!$AE$1:$AF$1,0))</xm:f>
          </x14:formula1>
          <xm:sqref>I14</xm:sqref>
        </x14:dataValidation>
        <x14:dataValidation type="list" allowBlank="1" showInputMessage="1" showErrorMessage="1" xr:uid="{E85792CE-9095-458A-A303-E42C13FED8FF}">
          <x14:formula1>
            <xm:f>INDEX(Lists!AE2:AF3,,MATCH($C$9,Lists!$AE$1:$AF$1,0))</xm:f>
          </x14:formula1>
          <xm:sqref>I13</xm:sqref>
        </x14:dataValidation>
        <x14:dataValidation type="list" allowBlank="1" showInputMessage="1" showErrorMessage="1" xr:uid="{FEE4CFF5-8B5C-4CD2-A391-B1A7B5ADAC91}">
          <x14:formula1>
            <xm:f>INDEX(Lists!AE2:AF3,,MATCH($C$9,Lists!$AE$1:$AF$1,0))</xm:f>
          </x14:formula1>
          <xm:sqref>I15</xm:sqref>
        </x14:dataValidation>
        <x14:dataValidation type="list" allowBlank="1" showInputMessage="1" showErrorMessage="1" xr:uid="{DEC1A600-B674-4AE4-903B-4686D973E186}">
          <x14:formula1>
            <xm:f>INDEX(Lists!AE2:AF3,,MATCH($C$9,Lists!$AE$1:$AF$1,0))</xm:f>
          </x14:formula1>
          <xm:sqref>I16</xm:sqref>
        </x14:dataValidation>
        <x14:dataValidation type="list" allowBlank="1" showInputMessage="1" showErrorMessage="1" xr:uid="{EEC8191F-DCE8-4FC8-AEDF-A8172DC72412}">
          <x14:formula1>
            <xm:f>INDEX(Lists!AE2:AF3,,MATCH($C$9,Lists!$AE$1:$AF$1,0))</xm:f>
          </x14:formula1>
          <xm:sqref>I17</xm:sqref>
        </x14:dataValidation>
        <x14:dataValidation type="list" allowBlank="1" showInputMessage="1" showErrorMessage="1" xr:uid="{BDE99564-2A05-416A-8216-03A51196C5DC}">
          <x14:formula1>
            <xm:f>INDEX(Lists!AE2:AF3,,MATCH($C$9,Lists!$AE$1:$AF$1,0))</xm:f>
          </x14:formula1>
          <xm:sqref>I18</xm:sqref>
        </x14:dataValidation>
        <x14:dataValidation type="list" allowBlank="1" showInputMessage="1" showErrorMessage="1" xr:uid="{405CD64A-CC41-4AE4-B7F4-66DABE9D910E}">
          <x14:formula1>
            <xm:f>INDEX(Lists!AE2:AF3,,MATCH($C$9,Lists!$AE$1:$AF$1,0))</xm:f>
          </x14:formula1>
          <xm:sqref>I19</xm:sqref>
        </x14:dataValidation>
        <x14:dataValidation type="list" allowBlank="1" showInputMessage="1" showErrorMessage="1" xr:uid="{7DD87900-E50F-41CC-BE8D-C9F3426457B3}">
          <x14:formula1>
            <xm:f>INDEX(Lists!AE2:AF3,,MATCH($C$9,Lists!$AE$1:$AF$1,0))</xm:f>
          </x14:formula1>
          <xm:sqref>I20</xm:sqref>
        </x14:dataValidation>
        <x14:dataValidation type="list" allowBlank="1" showInputMessage="1" showErrorMessage="1" xr:uid="{6056AB1C-9F09-4BF8-96EC-EA7F616E247C}">
          <x14:formula1>
            <xm:f>INDEX(Lists!AE2:AF3,,MATCH($C$9,Lists!$AE$1:$AF$1,0))</xm:f>
          </x14:formula1>
          <xm:sqref>I21</xm:sqref>
        </x14:dataValidation>
        <x14:dataValidation type="list" allowBlank="1" showInputMessage="1" showErrorMessage="1" xr:uid="{1976DA46-A511-42BC-AFFD-7BD8A07502BA}">
          <x14:formula1>
            <xm:f>INDEX(Lists!AE2:AF3,,MATCH($C$9,Lists!$AE$1:$AF$1,0))</xm:f>
          </x14:formula1>
          <xm:sqref>I22</xm:sqref>
        </x14:dataValidation>
        <x14:dataValidation type="list" allowBlank="1" showInputMessage="1" showErrorMessage="1" xr:uid="{03002CA4-3713-420D-A049-AC7E0879A03A}">
          <x14:formula1>
            <xm:f>INDEX(Lists!AE2:AF3,,MATCH($C$9,Lists!$AE$1:$AF$1,0))</xm:f>
          </x14:formula1>
          <xm:sqref>I23</xm:sqref>
        </x14:dataValidation>
        <x14:dataValidation type="list" allowBlank="1" showInputMessage="1" showErrorMessage="1" xr:uid="{4A56282B-8D58-454B-BCBE-39952348C60B}">
          <x14:formula1>
            <xm:f>INDEX(Lists!AE2:AF3,,MATCH($C$9,Lists!$AE$1:$AF$1,0))</xm:f>
          </x14:formula1>
          <xm:sqref>I24</xm:sqref>
        </x14:dataValidation>
        <x14:dataValidation type="list" allowBlank="1" showInputMessage="1" showErrorMessage="1" xr:uid="{193961D4-0A2A-4F86-8124-2CB8F4450C6B}">
          <x14:formula1>
            <xm:f>INDEX(Lists!AE2:AF3,,MATCH($C$9,Lists!$AE$1:$AF$1,0))</xm:f>
          </x14:formula1>
          <xm:sqref>I25</xm:sqref>
        </x14:dataValidation>
        <x14:dataValidation type="list" allowBlank="1" showInputMessage="1" showErrorMessage="1" xr:uid="{A6057B85-6A63-4355-8356-40F85F118F3B}">
          <x14:formula1>
            <xm:f>INDEX(Lists!AE2:AF3,,MATCH($C$9,Lists!$AE$1:$AF$1,0))</xm:f>
          </x14:formula1>
          <xm:sqref>I26</xm:sqref>
        </x14:dataValidation>
        <x14:dataValidation type="list" allowBlank="1" showInputMessage="1" showErrorMessage="1" xr:uid="{64AAC28A-AB4B-4566-B2C1-DBAFF8B76489}">
          <x14:formula1>
            <xm:f>INDEX(Lists!AE2:AF3,,MATCH($C$9,Lists!$AE$1:$AF$1,0))</xm:f>
          </x14:formula1>
          <xm:sqref>I27</xm:sqref>
        </x14:dataValidation>
        <x14:dataValidation type="list" allowBlank="1" showInputMessage="1" showErrorMessage="1" xr:uid="{6A4A0304-569E-42DB-BFD2-1A3E61CFB61B}">
          <x14:formula1>
            <xm:f>INDEX(Lists!AE2:AF3,,MATCH($C$9,Lists!$AE$1:$AF$1,0))</xm:f>
          </x14:formula1>
          <xm:sqref>I28</xm:sqref>
        </x14:dataValidation>
        <x14:dataValidation type="list" allowBlank="1" showInputMessage="1" showErrorMessage="1" xr:uid="{3DF66DEA-8F64-4402-89C1-F14644E16855}">
          <x14:formula1>
            <xm:f>INDEX(Lists!AE2:AF3,,MATCH($C$9,Lists!$AE$1:$AF$1,0))</xm:f>
          </x14:formula1>
          <xm:sqref>I29</xm:sqref>
        </x14:dataValidation>
        <x14:dataValidation type="list" allowBlank="1" showInputMessage="1" showErrorMessage="1" xr:uid="{CEF9E66D-4AC0-4018-8EBC-0C97B303F89B}">
          <x14:formula1>
            <xm:f>INDEX(Lists!AE2:AF3,,MATCH($C$9,Lists!$AE$1:$AF$1,0))</xm:f>
          </x14:formula1>
          <xm:sqref>I30</xm:sqref>
        </x14:dataValidation>
        <x14:dataValidation type="list" allowBlank="1" showInputMessage="1" showErrorMessage="1" xr:uid="{4FAD3E58-4A75-4828-975C-78D8E6D9DA32}">
          <x14:formula1>
            <xm:f>INDEX(Lists!AE2:AF3,,MATCH($C$9,Lists!$AE$1:$AF$1,0))</xm:f>
          </x14:formula1>
          <xm:sqref>I31</xm:sqref>
        </x14:dataValidation>
        <x14:dataValidation type="list" allowBlank="1" showInputMessage="1" showErrorMessage="1" xr:uid="{558A0CD2-F7C5-422F-9892-B77C7D4F9E70}">
          <x14:formula1>
            <xm:f>INDEX(Lists!AE2:AF3,,MATCH($C$9,Lists!$AE$1:$AF$1,0))</xm:f>
          </x14:formula1>
          <xm:sqref>I32</xm:sqref>
        </x14:dataValidation>
        <x14:dataValidation type="list" allowBlank="1" showInputMessage="1" showErrorMessage="1" xr:uid="{C1F2C3FA-0FA2-4DD0-B9E6-44A4D7387E0A}">
          <x14:formula1>
            <xm:f>INDEX(Lists!AE2:AF3,,MATCH($C$9,Lists!$AE$1:$AF$1,0))</xm:f>
          </x14:formula1>
          <xm:sqref>I33</xm:sqref>
        </x14:dataValidation>
        <x14:dataValidation type="list" allowBlank="1" showInputMessage="1" showErrorMessage="1" xr:uid="{1BDBD008-B397-4FE7-9F3E-062102CEAE40}">
          <x14:formula1>
            <xm:f>INDEX(Lists!AE2:AF3,,MATCH($C$9,Lists!$AE$1:$AF$1,0))</xm:f>
          </x14:formula1>
          <xm:sqref>I34</xm:sqref>
        </x14:dataValidation>
        <x14:dataValidation type="list" allowBlank="1" showInputMessage="1" showErrorMessage="1" xr:uid="{AA2C4209-2DCD-48BF-8A16-BB1BB33BC7DC}">
          <x14:formula1>
            <xm:f>INDEX(Lists!AE2:AF3,,MATCH($C$9,Lists!$AE$1:$AF$1,0))</xm:f>
          </x14:formula1>
          <xm:sqref>I35</xm:sqref>
        </x14:dataValidation>
        <x14:dataValidation type="list" allowBlank="1" showInputMessage="1" showErrorMessage="1" xr:uid="{9BB3737D-54CB-4004-959E-8F03A301437A}">
          <x14:formula1>
            <xm:f>INDEX(Lists!AE2:AF3,,MATCH($C$9,Lists!$AE$1:$AF$1,0))</xm:f>
          </x14:formula1>
          <xm:sqref>I36</xm:sqref>
        </x14:dataValidation>
        <x14:dataValidation type="list" allowBlank="1" showInputMessage="1" showErrorMessage="1" xr:uid="{D6BF1F0E-3176-4019-857A-90F896641056}">
          <x14:formula1>
            <xm:f>INDEX(Lists!AE2:AF3,,MATCH($C$9,Lists!$AE$1:$AF$1,0))</xm:f>
          </x14:formula1>
          <xm:sqref>I37</xm:sqref>
        </x14:dataValidation>
        <x14:dataValidation type="list" allowBlank="1" showInputMessage="1" showErrorMessage="1" xr:uid="{7A380076-BAED-43E3-B9E2-75EE39041A4F}">
          <x14:formula1>
            <xm:f>INDEX(Lists!AE2:AF3,,MATCH($C$9,Lists!$AE$1:$AF$1,0))</xm:f>
          </x14:formula1>
          <xm:sqref>I38</xm:sqref>
        </x14:dataValidation>
        <x14:dataValidation type="list" allowBlank="1" showInputMessage="1" showErrorMessage="1" xr:uid="{433F57C5-F26F-49D1-82B6-29DC6B045BA2}">
          <x14:formula1>
            <xm:f>INDEX(Lists!AE2:AF3,,MATCH($C$9,Lists!$AE$1:$AF$1,0))</xm:f>
          </x14:formula1>
          <xm:sqref>I39</xm:sqref>
        </x14:dataValidation>
        <x14:dataValidation type="list" allowBlank="1" showInputMessage="1" showErrorMessage="1" xr:uid="{A73CB030-3EF4-4B0D-A833-62FA0D3F4383}">
          <x14:formula1>
            <xm:f>INDEX(Lists!AE2:AF3,,MATCH($C$9,Lists!$AE$1:$AF$1,0))</xm:f>
          </x14:formula1>
          <xm:sqref>I40</xm:sqref>
        </x14:dataValidation>
        <x14:dataValidation type="list" allowBlank="1" showInputMessage="1" showErrorMessage="1" xr:uid="{7E01169C-8879-414C-BFE3-0A728495C569}">
          <x14:formula1>
            <xm:f>INDEX(Lists!AE2:AF3,,MATCH($C$9,Lists!$AE$1:$AF$1,0))</xm:f>
          </x14:formula1>
          <xm:sqref>I41</xm:sqref>
        </x14:dataValidation>
        <x14:dataValidation type="list" allowBlank="1" showInputMessage="1" showErrorMessage="1" xr:uid="{D3C335BF-F87E-4609-AEF5-D1FD99BDF6D9}">
          <x14:formula1>
            <xm:f>INDEX(Lists!AE2:AF3,,MATCH($C$9,Lists!$AE$1:$AF$1,0))</xm:f>
          </x14:formula1>
          <xm:sqref>I42</xm:sqref>
        </x14:dataValidation>
        <x14:dataValidation type="list" allowBlank="1" showInputMessage="1" showErrorMessage="1" xr:uid="{B2852946-4F0A-4E75-BB06-49A6DE176DA5}">
          <x14:formula1>
            <xm:f>INDEX(Lists!AE2:AF3,,MATCH($C$9,Lists!$AE$1:$AF$1,0))</xm:f>
          </x14:formula1>
          <xm:sqref>I43</xm:sqref>
        </x14:dataValidation>
        <x14:dataValidation type="list" allowBlank="1" showInputMessage="1" showErrorMessage="1" xr:uid="{EDB49B27-4C2D-45B7-9C36-D11CEE98B0E1}">
          <x14:formula1>
            <xm:f>INDEX(Lists!AE2:AF3,,MATCH($C$9,Lists!$AE$1:$AF$1,0))</xm:f>
          </x14:formula1>
          <xm:sqref>I44</xm:sqref>
        </x14:dataValidation>
        <x14:dataValidation type="list" allowBlank="1" showInputMessage="1" showErrorMessage="1" xr:uid="{F3105A96-5950-415B-83DC-0CB8357E5303}">
          <x14:formula1>
            <xm:f>INDEX(Lists!AE2:AF3,,MATCH($C$9,Lists!$AE$1:$AF$1,0))</xm:f>
          </x14:formula1>
          <xm:sqref>I45</xm:sqref>
        </x14:dataValidation>
        <x14:dataValidation type="list" allowBlank="1" showInputMessage="1" showErrorMessage="1" xr:uid="{ECC636A1-FD03-42B2-B33E-F2364016F902}">
          <x14:formula1>
            <xm:f>INDEX(Lists!AE2:AF3,,MATCH($C$9,Lists!$AE$1:$AF$1,0))</xm:f>
          </x14:formula1>
          <xm:sqref>I46</xm:sqref>
        </x14:dataValidation>
        <x14:dataValidation type="list" allowBlank="1" showInputMessage="1" showErrorMessage="1" xr:uid="{3E8D5EED-D492-4C48-8AD1-ACA2D2FBA42A}">
          <x14:formula1>
            <xm:f>INDEX(Lists!AE2:AF3,,MATCH($C$9,Lists!$AE$1:$AF$1,0))</xm:f>
          </x14:formula1>
          <xm:sqref>I47</xm:sqref>
        </x14:dataValidation>
        <x14:dataValidation type="list" allowBlank="1" showInputMessage="1" showErrorMessage="1" xr:uid="{8C2B2EB5-E106-4768-8367-7FC59D48A70D}">
          <x14:formula1>
            <xm:f>INDEX(Lists!AE2:AF3,,MATCH($C$9,Lists!$AE$1:$AF$1,0))</xm:f>
          </x14:formula1>
          <xm:sqref>I48</xm:sqref>
        </x14:dataValidation>
        <x14:dataValidation type="list" allowBlank="1" showInputMessage="1" showErrorMessage="1" xr:uid="{20DD52AE-9D39-48ED-8E11-DA7EB4A89A00}">
          <x14:formula1>
            <xm:f>INDEX(Lists!AE2:AF3,,MATCH($C$9,Lists!$AE$1:$AF$1,0))</xm:f>
          </x14:formula1>
          <xm:sqref>I49</xm:sqref>
        </x14:dataValidation>
        <x14:dataValidation type="list" allowBlank="1" showInputMessage="1" showErrorMessage="1" xr:uid="{E220A48F-0B15-445D-9675-DAB1AF737936}">
          <x14:formula1>
            <xm:f>INDEX(Lists!AE2:AF3,,MATCH($C$9,Lists!$AE$1:$AF$1,0))</xm:f>
          </x14:formula1>
          <xm:sqref>I50</xm:sqref>
        </x14:dataValidation>
        <x14:dataValidation type="list" allowBlank="1" showInputMessage="1" showErrorMessage="1" xr:uid="{38F20771-3088-4C62-9018-F84BA23F16F0}">
          <x14:formula1>
            <xm:f>INDEX(Lists!AE2:AF3,,MATCH($C$9,Lists!$AE$1:$AF$1,0))</xm:f>
          </x14:formula1>
          <xm:sqref>I51</xm:sqref>
        </x14:dataValidation>
        <x14:dataValidation type="list" allowBlank="1" showInputMessage="1" showErrorMessage="1" xr:uid="{1D04F01C-BF42-4E34-BB2C-1E62402DB016}">
          <x14:formula1>
            <xm:f>INDEX(Lists!AE2:AF3,,MATCH($C$9,Lists!$AE$1:$AF$1,0))</xm:f>
          </x14:formula1>
          <xm:sqref>I52</xm:sqref>
        </x14:dataValidation>
        <x14:dataValidation type="list" allowBlank="1" showInputMessage="1" showErrorMessage="1" xr:uid="{8C5BE4FF-7BF6-4B69-A4CA-E29F47514526}">
          <x14:formula1>
            <xm:f>INDEX(Lists!AE2:AF3,,MATCH($C$9,Lists!$AE$1:$AF$1,0))</xm:f>
          </x14:formula1>
          <xm:sqref>I53</xm:sqref>
        </x14:dataValidation>
        <x14:dataValidation type="list" allowBlank="1" showInputMessage="1" showErrorMessage="1" xr:uid="{BB3FF6F8-0F0A-4339-8FAC-480283C6A58B}">
          <x14:formula1>
            <xm:f>INDEX(Lists!AE2:AF3,,MATCH($C$9,Lists!$AE$1:$AF$1,0))</xm:f>
          </x14:formula1>
          <xm:sqref>I54</xm:sqref>
        </x14:dataValidation>
        <x14:dataValidation type="list" allowBlank="1" showInputMessage="1" showErrorMessage="1" xr:uid="{91CB2928-026A-4586-8E7A-8BE3E4C06584}">
          <x14:formula1>
            <xm:f>INDEX(Lists!AE2:AF3,,MATCH($C$9,Lists!$AE$1:$AF$1,0))</xm:f>
          </x14:formula1>
          <xm:sqref>I55</xm:sqref>
        </x14:dataValidation>
        <x14:dataValidation type="list" allowBlank="1" showInputMessage="1" showErrorMessage="1" xr:uid="{1EC3ED61-B137-49A6-B3B3-DE44992B41FE}">
          <x14:formula1>
            <xm:f>INDEX(Lists!AE2:AF3,,MATCH($C$9,Lists!$AE$1:$AF$1,0))</xm:f>
          </x14:formula1>
          <xm:sqref>I56</xm:sqref>
        </x14:dataValidation>
        <x14:dataValidation type="list" allowBlank="1" showInputMessage="1" showErrorMessage="1" xr:uid="{6414BB14-18E5-4ED4-A434-44F324F1204A}">
          <x14:formula1>
            <xm:f>INDEX(Lists!AE2:AF3,,MATCH($C$9,Lists!$AE$1:$AF$1,0))</xm:f>
          </x14:formula1>
          <xm:sqref>I57</xm:sqref>
        </x14:dataValidation>
        <x14:dataValidation type="list" allowBlank="1" showInputMessage="1" showErrorMessage="1" xr:uid="{D595081D-5329-4BBE-B15E-666552CCBF79}">
          <x14:formula1>
            <xm:f>INDEX(Lists!AE2:AF3,,MATCH($C$9,Lists!$AE$1:$AF$1,0))</xm:f>
          </x14:formula1>
          <xm:sqref>I58</xm:sqref>
        </x14:dataValidation>
        <x14:dataValidation type="list" allowBlank="1" showInputMessage="1" showErrorMessage="1" xr:uid="{855E6D69-6CB1-46A2-B6D0-84455FE08E00}">
          <x14:formula1>
            <xm:f>INDEX(Lists!AE2:AF3,,MATCH($C$9,Lists!$AE$1:$AF$1,0))</xm:f>
          </x14:formula1>
          <xm:sqref>I59</xm:sqref>
        </x14:dataValidation>
        <x14:dataValidation type="list" allowBlank="1" showInputMessage="1" showErrorMessage="1" xr:uid="{C78633CB-61AC-4AAD-9D5E-4D226CA18ED1}">
          <x14:formula1>
            <xm:f>INDEX(Lists!AE2:AF3,,MATCH($C$9,Lists!$AE$1:$AF$1,0))</xm:f>
          </x14:formula1>
          <xm:sqref>I60</xm:sqref>
        </x14:dataValidation>
        <x14:dataValidation type="list" allowBlank="1" showInputMessage="1" showErrorMessage="1" xr:uid="{71452D5C-D335-438D-AF19-132EC7AF8026}">
          <x14:formula1>
            <xm:f>INDEX(Lists!AE2:AF3,,MATCH($C$9,Lists!$AE$1:$AF$1,0))</xm:f>
          </x14:formula1>
          <xm:sqref>I61</xm:sqref>
        </x14:dataValidation>
        <x14:dataValidation type="list" allowBlank="1" showInputMessage="1" showErrorMessage="1" xr:uid="{B65ADD07-822C-41CA-8B5B-FE9255DEE767}">
          <x14:formula1>
            <xm:f>INDEX(Lists!AE2:AF3,,MATCH($C$9,Lists!$AE$1:$AF$1,0))</xm:f>
          </x14:formula1>
          <xm:sqref>I62</xm:sqref>
        </x14:dataValidation>
        <x14:dataValidation type="list" allowBlank="1" showInputMessage="1" showErrorMessage="1" xr:uid="{1231B332-502A-4BA7-9FC2-D27CC81EEC06}">
          <x14:formula1>
            <xm:f>INDEX(Lists!AE2:AF3,,MATCH($C$9,Lists!$AE$1:$AF$1,0))</xm:f>
          </x14:formula1>
          <xm:sqref>I63</xm:sqref>
        </x14:dataValidation>
        <x14:dataValidation type="list" allowBlank="1" showInputMessage="1" showErrorMessage="1" xr:uid="{5CEF5634-69C9-47F4-8001-171E6F381CE0}">
          <x14:formula1>
            <xm:f>INDEX(Lists!AE2:AF3,,MATCH($C$9,Lists!$AE$1:$AF$1,0))</xm:f>
          </x14:formula1>
          <xm:sqref>I64</xm:sqref>
        </x14:dataValidation>
        <x14:dataValidation type="list" allowBlank="1" showInputMessage="1" showErrorMessage="1" xr:uid="{435F6F75-11EC-488A-8922-1E74AB06511B}">
          <x14:formula1>
            <xm:f>INDEX(Lists!AE2:AF3,,MATCH($C$9,Lists!$AE$1:$AF$1,0))</xm:f>
          </x14:formula1>
          <xm:sqref>I65</xm:sqref>
        </x14:dataValidation>
        <x14:dataValidation type="list" allowBlank="1" showInputMessage="1" showErrorMessage="1" xr:uid="{763591EE-B487-49F1-8804-3175839AF472}">
          <x14:formula1>
            <xm:f>INDEX(Lists!AE2:AF3,,MATCH($C$9,Lists!$AE$1:$AF$1,0))</xm:f>
          </x14:formula1>
          <xm:sqref>I66</xm:sqref>
        </x14:dataValidation>
        <x14:dataValidation type="list" allowBlank="1" showInputMessage="1" showErrorMessage="1" xr:uid="{D973BB25-BAEA-466D-8196-50FC5A59D6AE}">
          <x14:formula1>
            <xm:f>INDEX(Lists!AE2:AF3,,MATCH($C$9,Lists!$AE$1:$AF$1,0))</xm:f>
          </x14:formula1>
          <xm:sqref>I67</xm:sqref>
        </x14:dataValidation>
        <x14:dataValidation type="list" allowBlank="1" showInputMessage="1" showErrorMessage="1" xr:uid="{1D58C823-3C44-49E8-B61B-FAD42CC730C9}">
          <x14:formula1>
            <xm:f>INDEX(Lists!AE2:AF3,,MATCH($C$9,Lists!$AE$1:$AF$1,0))</xm:f>
          </x14:formula1>
          <xm:sqref>I68</xm:sqref>
        </x14:dataValidation>
        <x14:dataValidation type="list" allowBlank="1" showInputMessage="1" showErrorMessage="1" xr:uid="{4BA8D4CB-E38C-4FA6-B3E0-030D0F408D6A}">
          <x14:formula1>
            <xm:f>INDEX(Lists!AE2:AF3,,MATCH($C$9,Lists!$AE$1:$AF$1,0))</xm:f>
          </x14:formula1>
          <xm:sqref>I69</xm:sqref>
        </x14:dataValidation>
        <x14:dataValidation type="list" allowBlank="1" showInputMessage="1" showErrorMessage="1" xr:uid="{C92F6C12-5F0E-4B12-9D21-6C0BB082DEDB}">
          <x14:formula1>
            <xm:f>INDEX(Lists!AE2:AF3,,MATCH($C$9,Lists!$AE$1:$AF$1,0))</xm:f>
          </x14:formula1>
          <xm:sqref>I70</xm:sqref>
        </x14:dataValidation>
        <x14:dataValidation type="list" allowBlank="1" showInputMessage="1" showErrorMessage="1" xr:uid="{7CFB1C36-BDA0-4AE6-87FA-F62D9AFC9BCB}">
          <x14:formula1>
            <xm:f>INDEX(Lists!AE2:AF3,,MATCH($C$9,Lists!$AE$1:$AF$1,0))</xm:f>
          </x14:formula1>
          <xm:sqref>I71</xm:sqref>
        </x14:dataValidation>
        <x14:dataValidation type="list" allowBlank="1" showInputMessage="1" showErrorMessage="1" xr:uid="{2069CD7C-F66E-4637-90F1-D7AE38B094F9}">
          <x14:formula1>
            <xm:f>INDEX(Lists!AE2:AF3,,MATCH($C$9,Lists!$AE$1:$AF$1,0))</xm:f>
          </x14:formula1>
          <xm:sqref>I72</xm:sqref>
        </x14:dataValidation>
        <x14:dataValidation type="list" allowBlank="1" showInputMessage="1" showErrorMessage="1" xr:uid="{06273CD0-A717-4DC7-A474-73D3356FC6CB}">
          <x14:formula1>
            <xm:f>INDEX(Lists!AE2:AF3,,MATCH($C$9,Lists!$AE$1:$AF$1,0))</xm:f>
          </x14:formula1>
          <xm:sqref>I73</xm:sqref>
        </x14:dataValidation>
        <x14:dataValidation type="list" allowBlank="1" showInputMessage="1" showErrorMessage="1" xr:uid="{6B1C0CA9-0E74-45F9-85EE-76C038C6A18F}">
          <x14:formula1>
            <xm:f>INDEX(Lists!AE2:AF3,,MATCH($C$9,Lists!$AE$1:$AF$1,0))</xm:f>
          </x14:formula1>
          <xm:sqref>I74</xm:sqref>
        </x14:dataValidation>
        <x14:dataValidation type="list" allowBlank="1" showInputMessage="1" showErrorMessage="1" xr:uid="{48BF98BB-000A-4C88-BDE4-4B31AA748EB5}">
          <x14:formula1>
            <xm:f>INDEX(Lists!AE2:AF3,,MATCH($C$9,Lists!$AE$1:$AF$1,0))</xm:f>
          </x14:formula1>
          <xm:sqref>I75</xm:sqref>
        </x14:dataValidation>
        <x14:dataValidation type="list" allowBlank="1" showInputMessage="1" showErrorMessage="1" xr:uid="{F04CFD84-E4A6-434A-A464-7CF010AAA117}">
          <x14:formula1>
            <xm:f>INDEX(Lists!AE2:AF3,,MATCH($C$9,Lists!$AE$1:$AF$1,0))</xm:f>
          </x14:formula1>
          <xm:sqref>I76</xm:sqref>
        </x14:dataValidation>
        <x14:dataValidation type="list" allowBlank="1" showInputMessage="1" showErrorMessage="1" xr:uid="{A504A95D-24F9-4897-90D0-6F52569B0C4A}">
          <x14:formula1>
            <xm:f>INDEX(Lists!AE2:AF3,,MATCH($C$9,Lists!$AE$1:$AF$1,0))</xm:f>
          </x14:formula1>
          <xm:sqref>I77</xm:sqref>
        </x14:dataValidation>
        <x14:dataValidation type="list" allowBlank="1" showInputMessage="1" showErrorMessage="1" xr:uid="{B0543BBF-CCED-4E97-9FCD-D4FF34C6A04D}">
          <x14:formula1>
            <xm:f>INDEX(Lists!AE2:AF3,,MATCH($C$9,Lists!$AE$1:$AF$1,0))</xm:f>
          </x14:formula1>
          <xm:sqref>I78</xm:sqref>
        </x14:dataValidation>
        <x14:dataValidation type="list" allowBlank="1" showInputMessage="1" showErrorMessage="1" xr:uid="{6A4143A5-6ED5-48F1-8F15-62C965C7361B}">
          <x14:formula1>
            <xm:f>INDEX(Lists!AE2:AF3,,MATCH($C$9,Lists!$AE$1:$AF$1,0))</xm:f>
          </x14:formula1>
          <xm:sqref>I79</xm:sqref>
        </x14:dataValidation>
        <x14:dataValidation type="list" allowBlank="1" showInputMessage="1" showErrorMessage="1" xr:uid="{8EAA41BB-A3B1-4C8F-87DA-FB86FA7A1019}">
          <x14:formula1>
            <xm:f>INDEX(Lists!AE2:AF3,,MATCH($C$9,Lists!$AE$1:$AF$1,0))</xm:f>
          </x14:formula1>
          <xm:sqref>I80</xm:sqref>
        </x14:dataValidation>
        <x14:dataValidation type="list" allowBlank="1" showInputMessage="1" showErrorMessage="1" xr:uid="{057296A2-BBCE-48CA-A951-6474BFB574ED}">
          <x14:formula1>
            <xm:f>INDEX(Lists!AE2:AF3,,MATCH($C$9,Lists!$AE$1:$AF$1,0))</xm:f>
          </x14:formula1>
          <xm:sqref>I81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BP114"/>
  <sheetViews>
    <sheetView showGridLines="0" showRowColHeaders="0" workbookViewId="0"/>
  </sheetViews>
  <sheetFormatPr defaultColWidth="7.9140625" defaultRowHeight="14.5" x14ac:dyDescent="0.35"/>
  <cols>
    <col min="1" max="1" width="2.5" style="2" customWidth="1"/>
    <col min="2" max="2" width="18.58203125" style="30" customWidth="1"/>
    <col min="3" max="3" width="27.58203125" style="28" customWidth="1"/>
    <col min="4" max="4" width="18.58203125" style="28" customWidth="1"/>
    <col min="5" max="5" width="6" style="29" customWidth="1"/>
    <col min="6" max="6" width="4" style="9" customWidth="1"/>
    <col min="7" max="7" width="18.58203125" style="9" customWidth="1"/>
    <col min="8" max="8" width="27.58203125" style="9" customWidth="1"/>
    <col min="9" max="9" width="18.58203125" style="9" customWidth="1"/>
    <col min="10" max="10" width="6" style="33" customWidth="1"/>
    <col min="11" max="17" width="8.1640625" style="7" customWidth="1"/>
    <col min="18" max="68" width="8.1640625" style="8" customWidth="1"/>
    <col min="69" max="250" width="7.9140625" style="9"/>
    <col min="251" max="251" width="2.5" style="9" customWidth="1"/>
    <col min="252" max="254" width="3.1640625" style="9" customWidth="1"/>
    <col min="255" max="255" width="18.58203125" style="9" customWidth="1"/>
    <col min="256" max="256" width="27.58203125" style="9" customWidth="1"/>
    <col min="257" max="257" width="18.58203125" style="9" customWidth="1"/>
    <col min="258" max="258" width="6" style="9" customWidth="1"/>
    <col min="259" max="259" width="2.4140625" style="9" customWidth="1"/>
    <col min="260" max="262" width="3.1640625" style="9" customWidth="1"/>
    <col min="263" max="263" width="18.58203125" style="9" customWidth="1"/>
    <col min="264" max="264" width="27.58203125" style="9" customWidth="1"/>
    <col min="265" max="265" width="18.58203125" style="9" customWidth="1"/>
    <col min="266" max="266" width="6" style="9" customWidth="1"/>
    <col min="267" max="324" width="8.1640625" style="9" customWidth="1"/>
    <col min="325" max="506" width="7.9140625" style="9"/>
    <col min="507" max="507" width="2.5" style="9" customWidth="1"/>
    <col min="508" max="510" width="3.1640625" style="9" customWidth="1"/>
    <col min="511" max="511" width="18.58203125" style="9" customWidth="1"/>
    <col min="512" max="512" width="27.58203125" style="9" customWidth="1"/>
    <col min="513" max="513" width="18.58203125" style="9" customWidth="1"/>
    <col min="514" max="514" width="6" style="9" customWidth="1"/>
    <col min="515" max="515" width="2.4140625" style="9" customWidth="1"/>
    <col min="516" max="518" width="3.1640625" style="9" customWidth="1"/>
    <col min="519" max="519" width="18.58203125" style="9" customWidth="1"/>
    <col min="520" max="520" width="27.58203125" style="9" customWidth="1"/>
    <col min="521" max="521" width="18.58203125" style="9" customWidth="1"/>
    <col min="522" max="522" width="6" style="9" customWidth="1"/>
    <col min="523" max="580" width="8.1640625" style="9" customWidth="1"/>
    <col min="581" max="762" width="7.9140625" style="9"/>
    <col min="763" max="763" width="2.5" style="9" customWidth="1"/>
    <col min="764" max="766" width="3.1640625" style="9" customWidth="1"/>
    <col min="767" max="767" width="18.58203125" style="9" customWidth="1"/>
    <col min="768" max="768" width="27.58203125" style="9" customWidth="1"/>
    <col min="769" max="769" width="18.58203125" style="9" customWidth="1"/>
    <col min="770" max="770" width="6" style="9" customWidth="1"/>
    <col min="771" max="771" width="2.4140625" style="9" customWidth="1"/>
    <col min="772" max="774" width="3.1640625" style="9" customWidth="1"/>
    <col min="775" max="775" width="18.58203125" style="9" customWidth="1"/>
    <col min="776" max="776" width="27.58203125" style="9" customWidth="1"/>
    <col min="777" max="777" width="18.58203125" style="9" customWidth="1"/>
    <col min="778" max="778" width="6" style="9" customWidth="1"/>
    <col min="779" max="836" width="8.1640625" style="9" customWidth="1"/>
    <col min="837" max="1018" width="7.9140625" style="9"/>
    <col min="1019" max="1019" width="2.5" style="9" customWidth="1"/>
    <col min="1020" max="1022" width="3.1640625" style="9" customWidth="1"/>
    <col min="1023" max="1023" width="18.58203125" style="9" customWidth="1"/>
    <col min="1024" max="1024" width="27.58203125" style="9" customWidth="1"/>
    <col min="1025" max="1025" width="18.58203125" style="9" customWidth="1"/>
    <col min="1026" max="1026" width="6" style="9" customWidth="1"/>
    <col min="1027" max="1027" width="2.4140625" style="9" customWidth="1"/>
    <col min="1028" max="1030" width="3.1640625" style="9" customWidth="1"/>
    <col min="1031" max="1031" width="18.58203125" style="9" customWidth="1"/>
    <col min="1032" max="1032" width="27.58203125" style="9" customWidth="1"/>
    <col min="1033" max="1033" width="18.58203125" style="9" customWidth="1"/>
    <col min="1034" max="1034" width="6" style="9" customWidth="1"/>
    <col min="1035" max="1092" width="8.1640625" style="9" customWidth="1"/>
    <col min="1093" max="1274" width="7.9140625" style="9"/>
    <col min="1275" max="1275" width="2.5" style="9" customWidth="1"/>
    <col min="1276" max="1278" width="3.1640625" style="9" customWidth="1"/>
    <col min="1279" max="1279" width="18.58203125" style="9" customWidth="1"/>
    <col min="1280" max="1280" width="27.58203125" style="9" customWidth="1"/>
    <col min="1281" max="1281" width="18.58203125" style="9" customWidth="1"/>
    <col min="1282" max="1282" width="6" style="9" customWidth="1"/>
    <col min="1283" max="1283" width="2.4140625" style="9" customWidth="1"/>
    <col min="1284" max="1286" width="3.1640625" style="9" customWidth="1"/>
    <col min="1287" max="1287" width="18.58203125" style="9" customWidth="1"/>
    <col min="1288" max="1288" width="27.58203125" style="9" customWidth="1"/>
    <col min="1289" max="1289" width="18.58203125" style="9" customWidth="1"/>
    <col min="1290" max="1290" width="6" style="9" customWidth="1"/>
    <col min="1291" max="1348" width="8.1640625" style="9" customWidth="1"/>
    <col min="1349" max="1530" width="7.9140625" style="9"/>
    <col min="1531" max="1531" width="2.5" style="9" customWidth="1"/>
    <col min="1532" max="1534" width="3.1640625" style="9" customWidth="1"/>
    <col min="1535" max="1535" width="18.58203125" style="9" customWidth="1"/>
    <col min="1536" max="1536" width="27.58203125" style="9" customWidth="1"/>
    <col min="1537" max="1537" width="18.58203125" style="9" customWidth="1"/>
    <col min="1538" max="1538" width="6" style="9" customWidth="1"/>
    <col min="1539" max="1539" width="2.4140625" style="9" customWidth="1"/>
    <col min="1540" max="1542" width="3.1640625" style="9" customWidth="1"/>
    <col min="1543" max="1543" width="18.58203125" style="9" customWidth="1"/>
    <col min="1544" max="1544" width="27.58203125" style="9" customWidth="1"/>
    <col min="1545" max="1545" width="18.58203125" style="9" customWidth="1"/>
    <col min="1546" max="1546" width="6" style="9" customWidth="1"/>
    <col min="1547" max="1604" width="8.1640625" style="9" customWidth="1"/>
    <col min="1605" max="1786" width="7.9140625" style="9"/>
    <col min="1787" max="1787" width="2.5" style="9" customWidth="1"/>
    <col min="1788" max="1790" width="3.1640625" style="9" customWidth="1"/>
    <col min="1791" max="1791" width="18.58203125" style="9" customWidth="1"/>
    <col min="1792" max="1792" width="27.58203125" style="9" customWidth="1"/>
    <col min="1793" max="1793" width="18.58203125" style="9" customWidth="1"/>
    <col min="1794" max="1794" width="6" style="9" customWidth="1"/>
    <col min="1795" max="1795" width="2.4140625" style="9" customWidth="1"/>
    <col min="1796" max="1798" width="3.1640625" style="9" customWidth="1"/>
    <col min="1799" max="1799" width="18.58203125" style="9" customWidth="1"/>
    <col min="1800" max="1800" width="27.58203125" style="9" customWidth="1"/>
    <col min="1801" max="1801" width="18.58203125" style="9" customWidth="1"/>
    <col min="1802" max="1802" width="6" style="9" customWidth="1"/>
    <col min="1803" max="1860" width="8.1640625" style="9" customWidth="1"/>
    <col min="1861" max="2042" width="7.9140625" style="9"/>
    <col min="2043" max="2043" width="2.5" style="9" customWidth="1"/>
    <col min="2044" max="2046" width="3.1640625" style="9" customWidth="1"/>
    <col min="2047" max="2047" width="18.58203125" style="9" customWidth="1"/>
    <col min="2048" max="2048" width="27.58203125" style="9" customWidth="1"/>
    <col min="2049" max="2049" width="18.58203125" style="9" customWidth="1"/>
    <col min="2050" max="2050" width="6" style="9" customWidth="1"/>
    <col min="2051" max="2051" width="2.4140625" style="9" customWidth="1"/>
    <col min="2052" max="2054" width="3.1640625" style="9" customWidth="1"/>
    <col min="2055" max="2055" width="18.58203125" style="9" customWidth="1"/>
    <col min="2056" max="2056" width="27.58203125" style="9" customWidth="1"/>
    <col min="2057" max="2057" width="18.58203125" style="9" customWidth="1"/>
    <col min="2058" max="2058" width="6" style="9" customWidth="1"/>
    <col min="2059" max="2116" width="8.1640625" style="9" customWidth="1"/>
    <col min="2117" max="2298" width="7.9140625" style="9"/>
    <col min="2299" max="2299" width="2.5" style="9" customWidth="1"/>
    <col min="2300" max="2302" width="3.1640625" style="9" customWidth="1"/>
    <col min="2303" max="2303" width="18.58203125" style="9" customWidth="1"/>
    <col min="2304" max="2304" width="27.58203125" style="9" customWidth="1"/>
    <col min="2305" max="2305" width="18.58203125" style="9" customWidth="1"/>
    <col min="2306" max="2306" width="6" style="9" customWidth="1"/>
    <col min="2307" max="2307" width="2.4140625" style="9" customWidth="1"/>
    <col min="2308" max="2310" width="3.1640625" style="9" customWidth="1"/>
    <col min="2311" max="2311" width="18.58203125" style="9" customWidth="1"/>
    <col min="2312" max="2312" width="27.58203125" style="9" customWidth="1"/>
    <col min="2313" max="2313" width="18.58203125" style="9" customWidth="1"/>
    <col min="2314" max="2314" width="6" style="9" customWidth="1"/>
    <col min="2315" max="2372" width="8.1640625" style="9" customWidth="1"/>
    <col min="2373" max="2554" width="7.9140625" style="9"/>
    <col min="2555" max="2555" width="2.5" style="9" customWidth="1"/>
    <col min="2556" max="2558" width="3.1640625" style="9" customWidth="1"/>
    <col min="2559" max="2559" width="18.58203125" style="9" customWidth="1"/>
    <col min="2560" max="2560" width="27.58203125" style="9" customWidth="1"/>
    <col min="2561" max="2561" width="18.58203125" style="9" customWidth="1"/>
    <col min="2562" max="2562" width="6" style="9" customWidth="1"/>
    <col min="2563" max="2563" width="2.4140625" style="9" customWidth="1"/>
    <col min="2564" max="2566" width="3.1640625" style="9" customWidth="1"/>
    <col min="2567" max="2567" width="18.58203125" style="9" customWidth="1"/>
    <col min="2568" max="2568" width="27.58203125" style="9" customWidth="1"/>
    <col min="2569" max="2569" width="18.58203125" style="9" customWidth="1"/>
    <col min="2570" max="2570" width="6" style="9" customWidth="1"/>
    <col min="2571" max="2628" width="8.1640625" style="9" customWidth="1"/>
    <col min="2629" max="2810" width="7.9140625" style="9"/>
    <col min="2811" max="2811" width="2.5" style="9" customWidth="1"/>
    <col min="2812" max="2814" width="3.1640625" style="9" customWidth="1"/>
    <col min="2815" max="2815" width="18.58203125" style="9" customWidth="1"/>
    <col min="2816" max="2816" width="27.58203125" style="9" customWidth="1"/>
    <col min="2817" max="2817" width="18.58203125" style="9" customWidth="1"/>
    <col min="2818" max="2818" width="6" style="9" customWidth="1"/>
    <col min="2819" max="2819" width="2.4140625" style="9" customWidth="1"/>
    <col min="2820" max="2822" width="3.1640625" style="9" customWidth="1"/>
    <col min="2823" max="2823" width="18.58203125" style="9" customWidth="1"/>
    <col min="2824" max="2824" width="27.58203125" style="9" customWidth="1"/>
    <col min="2825" max="2825" width="18.58203125" style="9" customWidth="1"/>
    <col min="2826" max="2826" width="6" style="9" customWidth="1"/>
    <col min="2827" max="2884" width="8.1640625" style="9" customWidth="1"/>
    <col min="2885" max="3066" width="7.9140625" style="9"/>
    <col min="3067" max="3067" width="2.5" style="9" customWidth="1"/>
    <col min="3068" max="3070" width="3.1640625" style="9" customWidth="1"/>
    <col min="3071" max="3071" width="18.58203125" style="9" customWidth="1"/>
    <col min="3072" max="3072" width="27.58203125" style="9" customWidth="1"/>
    <col min="3073" max="3073" width="18.58203125" style="9" customWidth="1"/>
    <col min="3074" max="3074" width="6" style="9" customWidth="1"/>
    <col min="3075" max="3075" width="2.4140625" style="9" customWidth="1"/>
    <col min="3076" max="3078" width="3.1640625" style="9" customWidth="1"/>
    <col min="3079" max="3079" width="18.58203125" style="9" customWidth="1"/>
    <col min="3080" max="3080" width="27.58203125" style="9" customWidth="1"/>
    <col min="3081" max="3081" width="18.58203125" style="9" customWidth="1"/>
    <col min="3082" max="3082" width="6" style="9" customWidth="1"/>
    <col min="3083" max="3140" width="8.1640625" style="9" customWidth="1"/>
    <col min="3141" max="3322" width="7.9140625" style="9"/>
    <col min="3323" max="3323" width="2.5" style="9" customWidth="1"/>
    <col min="3324" max="3326" width="3.1640625" style="9" customWidth="1"/>
    <col min="3327" max="3327" width="18.58203125" style="9" customWidth="1"/>
    <col min="3328" max="3328" width="27.58203125" style="9" customWidth="1"/>
    <col min="3329" max="3329" width="18.58203125" style="9" customWidth="1"/>
    <col min="3330" max="3330" width="6" style="9" customWidth="1"/>
    <col min="3331" max="3331" width="2.4140625" style="9" customWidth="1"/>
    <col min="3332" max="3334" width="3.1640625" style="9" customWidth="1"/>
    <col min="3335" max="3335" width="18.58203125" style="9" customWidth="1"/>
    <col min="3336" max="3336" width="27.58203125" style="9" customWidth="1"/>
    <col min="3337" max="3337" width="18.58203125" style="9" customWidth="1"/>
    <col min="3338" max="3338" width="6" style="9" customWidth="1"/>
    <col min="3339" max="3396" width="8.1640625" style="9" customWidth="1"/>
    <col min="3397" max="3578" width="7.9140625" style="9"/>
    <col min="3579" max="3579" width="2.5" style="9" customWidth="1"/>
    <col min="3580" max="3582" width="3.1640625" style="9" customWidth="1"/>
    <col min="3583" max="3583" width="18.58203125" style="9" customWidth="1"/>
    <col min="3584" max="3584" width="27.58203125" style="9" customWidth="1"/>
    <col min="3585" max="3585" width="18.58203125" style="9" customWidth="1"/>
    <col min="3586" max="3586" width="6" style="9" customWidth="1"/>
    <col min="3587" max="3587" width="2.4140625" style="9" customWidth="1"/>
    <col min="3588" max="3590" width="3.1640625" style="9" customWidth="1"/>
    <col min="3591" max="3591" width="18.58203125" style="9" customWidth="1"/>
    <col min="3592" max="3592" width="27.58203125" style="9" customWidth="1"/>
    <col min="3593" max="3593" width="18.58203125" style="9" customWidth="1"/>
    <col min="3594" max="3594" width="6" style="9" customWidth="1"/>
    <col min="3595" max="3652" width="8.1640625" style="9" customWidth="1"/>
    <col min="3653" max="3834" width="7.9140625" style="9"/>
    <col min="3835" max="3835" width="2.5" style="9" customWidth="1"/>
    <col min="3836" max="3838" width="3.1640625" style="9" customWidth="1"/>
    <col min="3839" max="3839" width="18.58203125" style="9" customWidth="1"/>
    <col min="3840" max="3840" width="27.58203125" style="9" customWidth="1"/>
    <col min="3841" max="3841" width="18.58203125" style="9" customWidth="1"/>
    <col min="3842" max="3842" width="6" style="9" customWidth="1"/>
    <col min="3843" max="3843" width="2.4140625" style="9" customWidth="1"/>
    <col min="3844" max="3846" width="3.1640625" style="9" customWidth="1"/>
    <col min="3847" max="3847" width="18.58203125" style="9" customWidth="1"/>
    <col min="3848" max="3848" width="27.58203125" style="9" customWidth="1"/>
    <col min="3849" max="3849" width="18.58203125" style="9" customWidth="1"/>
    <col min="3850" max="3850" width="6" style="9" customWidth="1"/>
    <col min="3851" max="3908" width="8.1640625" style="9" customWidth="1"/>
    <col min="3909" max="4090" width="7.9140625" style="9"/>
    <col min="4091" max="4091" width="2.5" style="9" customWidth="1"/>
    <col min="4092" max="4094" width="3.1640625" style="9" customWidth="1"/>
    <col min="4095" max="4095" width="18.58203125" style="9" customWidth="1"/>
    <col min="4096" max="4096" width="27.58203125" style="9" customWidth="1"/>
    <col min="4097" max="4097" width="18.58203125" style="9" customWidth="1"/>
    <col min="4098" max="4098" width="6" style="9" customWidth="1"/>
    <col min="4099" max="4099" width="2.4140625" style="9" customWidth="1"/>
    <col min="4100" max="4102" width="3.1640625" style="9" customWidth="1"/>
    <col min="4103" max="4103" width="18.58203125" style="9" customWidth="1"/>
    <col min="4104" max="4104" width="27.58203125" style="9" customWidth="1"/>
    <col min="4105" max="4105" width="18.58203125" style="9" customWidth="1"/>
    <col min="4106" max="4106" width="6" style="9" customWidth="1"/>
    <col min="4107" max="4164" width="8.1640625" style="9" customWidth="1"/>
    <col min="4165" max="4346" width="7.9140625" style="9"/>
    <col min="4347" max="4347" width="2.5" style="9" customWidth="1"/>
    <col min="4348" max="4350" width="3.1640625" style="9" customWidth="1"/>
    <col min="4351" max="4351" width="18.58203125" style="9" customWidth="1"/>
    <col min="4352" max="4352" width="27.58203125" style="9" customWidth="1"/>
    <col min="4353" max="4353" width="18.58203125" style="9" customWidth="1"/>
    <col min="4354" max="4354" width="6" style="9" customWidth="1"/>
    <col min="4355" max="4355" width="2.4140625" style="9" customWidth="1"/>
    <col min="4356" max="4358" width="3.1640625" style="9" customWidth="1"/>
    <col min="4359" max="4359" width="18.58203125" style="9" customWidth="1"/>
    <col min="4360" max="4360" width="27.58203125" style="9" customWidth="1"/>
    <col min="4361" max="4361" width="18.58203125" style="9" customWidth="1"/>
    <col min="4362" max="4362" width="6" style="9" customWidth="1"/>
    <col min="4363" max="4420" width="8.1640625" style="9" customWidth="1"/>
    <col min="4421" max="4602" width="7.9140625" style="9"/>
    <col min="4603" max="4603" width="2.5" style="9" customWidth="1"/>
    <col min="4604" max="4606" width="3.1640625" style="9" customWidth="1"/>
    <col min="4607" max="4607" width="18.58203125" style="9" customWidth="1"/>
    <col min="4608" max="4608" width="27.58203125" style="9" customWidth="1"/>
    <col min="4609" max="4609" width="18.58203125" style="9" customWidth="1"/>
    <col min="4610" max="4610" width="6" style="9" customWidth="1"/>
    <col min="4611" max="4611" width="2.4140625" style="9" customWidth="1"/>
    <col min="4612" max="4614" width="3.1640625" style="9" customWidth="1"/>
    <col min="4615" max="4615" width="18.58203125" style="9" customWidth="1"/>
    <col min="4616" max="4616" width="27.58203125" style="9" customWidth="1"/>
    <col min="4617" max="4617" width="18.58203125" style="9" customWidth="1"/>
    <col min="4618" max="4618" width="6" style="9" customWidth="1"/>
    <col min="4619" max="4676" width="8.1640625" style="9" customWidth="1"/>
    <col min="4677" max="4858" width="7.9140625" style="9"/>
    <col min="4859" max="4859" width="2.5" style="9" customWidth="1"/>
    <col min="4860" max="4862" width="3.1640625" style="9" customWidth="1"/>
    <col min="4863" max="4863" width="18.58203125" style="9" customWidth="1"/>
    <col min="4864" max="4864" width="27.58203125" style="9" customWidth="1"/>
    <col min="4865" max="4865" width="18.58203125" style="9" customWidth="1"/>
    <col min="4866" max="4866" width="6" style="9" customWidth="1"/>
    <col min="4867" max="4867" width="2.4140625" style="9" customWidth="1"/>
    <col min="4868" max="4870" width="3.1640625" style="9" customWidth="1"/>
    <col min="4871" max="4871" width="18.58203125" style="9" customWidth="1"/>
    <col min="4872" max="4872" width="27.58203125" style="9" customWidth="1"/>
    <col min="4873" max="4873" width="18.58203125" style="9" customWidth="1"/>
    <col min="4874" max="4874" width="6" style="9" customWidth="1"/>
    <col min="4875" max="4932" width="8.1640625" style="9" customWidth="1"/>
    <col min="4933" max="5114" width="7.9140625" style="9"/>
    <col min="5115" max="5115" width="2.5" style="9" customWidth="1"/>
    <col min="5116" max="5118" width="3.1640625" style="9" customWidth="1"/>
    <col min="5119" max="5119" width="18.58203125" style="9" customWidth="1"/>
    <col min="5120" max="5120" width="27.58203125" style="9" customWidth="1"/>
    <col min="5121" max="5121" width="18.58203125" style="9" customWidth="1"/>
    <col min="5122" max="5122" width="6" style="9" customWidth="1"/>
    <col min="5123" max="5123" width="2.4140625" style="9" customWidth="1"/>
    <col min="5124" max="5126" width="3.1640625" style="9" customWidth="1"/>
    <col min="5127" max="5127" width="18.58203125" style="9" customWidth="1"/>
    <col min="5128" max="5128" width="27.58203125" style="9" customWidth="1"/>
    <col min="5129" max="5129" width="18.58203125" style="9" customWidth="1"/>
    <col min="5130" max="5130" width="6" style="9" customWidth="1"/>
    <col min="5131" max="5188" width="8.1640625" style="9" customWidth="1"/>
    <col min="5189" max="5370" width="7.9140625" style="9"/>
    <col min="5371" max="5371" width="2.5" style="9" customWidth="1"/>
    <col min="5372" max="5374" width="3.1640625" style="9" customWidth="1"/>
    <col min="5375" max="5375" width="18.58203125" style="9" customWidth="1"/>
    <col min="5376" max="5376" width="27.58203125" style="9" customWidth="1"/>
    <col min="5377" max="5377" width="18.58203125" style="9" customWidth="1"/>
    <col min="5378" max="5378" width="6" style="9" customWidth="1"/>
    <col min="5379" max="5379" width="2.4140625" style="9" customWidth="1"/>
    <col min="5380" max="5382" width="3.1640625" style="9" customWidth="1"/>
    <col min="5383" max="5383" width="18.58203125" style="9" customWidth="1"/>
    <col min="5384" max="5384" width="27.58203125" style="9" customWidth="1"/>
    <col min="5385" max="5385" width="18.58203125" style="9" customWidth="1"/>
    <col min="5386" max="5386" width="6" style="9" customWidth="1"/>
    <col min="5387" max="5444" width="8.1640625" style="9" customWidth="1"/>
    <col min="5445" max="5626" width="7.9140625" style="9"/>
    <col min="5627" max="5627" width="2.5" style="9" customWidth="1"/>
    <col min="5628" max="5630" width="3.1640625" style="9" customWidth="1"/>
    <col min="5631" max="5631" width="18.58203125" style="9" customWidth="1"/>
    <col min="5632" max="5632" width="27.58203125" style="9" customWidth="1"/>
    <col min="5633" max="5633" width="18.58203125" style="9" customWidth="1"/>
    <col min="5634" max="5634" width="6" style="9" customWidth="1"/>
    <col min="5635" max="5635" width="2.4140625" style="9" customWidth="1"/>
    <col min="5636" max="5638" width="3.1640625" style="9" customWidth="1"/>
    <col min="5639" max="5639" width="18.58203125" style="9" customWidth="1"/>
    <col min="5640" max="5640" width="27.58203125" style="9" customWidth="1"/>
    <col min="5641" max="5641" width="18.58203125" style="9" customWidth="1"/>
    <col min="5642" max="5642" width="6" style="9" customWidth="1"/>
    <col min="5643" max="5700" width="8.1640625" style="9" customWidth="1"/>
    <col min="5701" max="5882" width="7.9140625" style="9"/>
    <col min="5883" max="5883" width="2.5" style="9" customWidth="1"/>
    <col min="5884" max="5886" width="3.1640625" style="9" customWidth="1"/>
    <col min="5887" max="5887" width="18.58203125" style="9" customWidth="1"/>
    <col min="5888" max="5888" width="27.58203125" style="9" customWidth="1"/>
    <col min="5889" max="5889" width="18.58203125" style="9" customWidth="1"/>
    <col min="5890" max="5890" width="6" style="9" customWidth="1"/>
    <col min="5891" max="5891" width="2.4140625" style="9" customWidth="1"/>
    <col min="5892" max="5894" width="3.1640625" style="9" customWidth="1"/>
    <col min="5895" max="5895" width="18.58203125" style="9" customWidth="1"/>
    <col min="5896" max="5896" width="27.58203125" style="9" customWidth="1"/>
    <col min="5897" max="5897" width="18.58203125" style="9" customWidth="1"/>
    <col min="5898" max="5898" width="6" style="9" customWidth="1"/>
    <col min="5899" max="5956" width="8.1640625" style="9" customWidth="1"/>
    <col min="5957" max="6138" width="7.9140625" style="9"/>
    <col min="6139" max="6139" width="2.5" style="9" customWidth="1"/>
    <col min="6140" max="6142" width="3.1640625" style="9" customWidth="1"/>
    <col min="6143" max="6143" width="18.58203125" style="9" customWidth="1"/>
    <col min="6144" max="6144" width="27.58203125" style="9" customWidth="1"/>
    <col min="6145" max="6145" width="18.58203125" style="9" customWidth="1"/>
    <col min="6146" max="6146" width="6" style="9" customWidth="1"/>
    <col min="6147" max="6147" width="2.4140625" style="9" customWidth="1"/>
    <col min="6148" max="6150" width="3.1640625" style="9" customWidth="1"/>
    <col min="6151" max="6151" width="18.58203125" style="9" customWidth="1"/>
    <col min="6152" max="6152" width="27.58203125" style="9" customWidth="1"/>
    <col min="6153" max="6153" width="18.58203125" style="9" customWidth="1"/>
    <col min="6154" max="6154" width="6" style="9" customWidth="1"/>
    <col min="6155" max="6212" width="8.1640625" style="9" customWidth="1"/>
    <col min="6213" max="6394" width="7.9140625" style="9"/>
    <col min="6395" max="6395" width="2.5" style="9" customWidth="1"/>
    <col min="6396" max="6398" width="3.1640625" style="9" customWidth="1"/>
    <col min="6399" max="6399" width="18.58203125" style="9" customWidth="1"/>
    <col min="6400" max="6400" width="27.58203125" style="9" customWidth="1"/>
    <col min="6401" max="6401" width="18.58203125" style="9" customWidth="1"/>
    <col min="6402" max="6402" width="6" style="9" customWidth="1"/>
    <col min="6403" max="6403" width="2.4140625" style="9" customWidth="1"/>
    <col min="6404" max="6406" width="3.1640625" style="9" customWidth="1"/>
    <col min="6407" max="6407" width="18.58203125" style="9" customWidth="1"/>
    <col min="6408" max="6408" width="27.58203125" style="9" customWidth="1"/>
    <col min="6409" max="6409" width="18.58203125" style="9" customWidth="1"/>
    <col min="6410" max="6410" width="6" style="9" customWidth="1"/>
    <col min="6411" max="6468" width="8.1640625" style="9" customWidth="1"/>
    <col min="6469" max="6650" width="7.9140625" style="9"/>
    <col min="6651" max="6651" width="2.5" style="9" customWidth="1"/>
    <col min="6652" max="6654" width="3.1640625" style="9" customWidth="1"/>
    <col min="6655" max="6655" width="18.58203125" style="9" customWidth="1"/>
    <col min="6656" max="6656" width="27.58203125" style="9" customWidth="1"/>
    <col min="6657" max="6657" width="18.58203125" style="9" customWidth="1"/>
    <col min="6658" max="6658" width="6" style="9" customWidth="1"/>
    <col min="6659" max="6659" width="2.4140625" style="9" customWidth="1"/>
    <col min="6660" max="6662" width="3.1640625" style="9" customWidth="1"/>
    <col min="6663" max="6663" width="18.58203125" style="9" customWidth="1"/>
    <col min="6664" max="6664" width="27.58203125" style="9" customWidth="1"/>
    <col min="6665" max="6665" width="18.58203125" style="9" customWidth="1"/>
    <col min="6666" max="6666" width="6" style="9" customWidth="1"/>
    <col min="6667" max="6724" width="8.1640625" style="9" customWidth="1"/>
    <col min="6725" max="6906" width="7.9140625" style="9"/>
    <col min="6907" max="6907" width="2.5" style="9" customWidth="1"/>
    <col min="6908" max="6910" width="3.1640625" style="9" customWidth="1"/>
    <col min="6911" max="6911" width="18.58203125" style="9" customWidth="1"/>
    <col min="6912" max="6912" width="27.58203125" style="9" customWidth="1"/>
    <col min="6913" max="6913" width="18.58203125" style="9" customWidth="1"/>
    <col min="6914" max="6914" width="6" style="9" customWidth="1"/>
    <col min="6915" max="6915" width="2.4140625" style="9" customWidth="1"/>
    <col min="6916" max="6918" width="3.1640625" style="9" customWidth="1"/>
    <col min="6919" max="6919" width="18.58203125" style="9" customWidth="1"/>
    <col min="6920" max="6920" width="27.58203125" style="9" customWidth="1"/>
    <col min="6921" max="6921" width="18.58203125" style="9" customWidth="1"/>
    <col min="6922" max="6922" width="6" style="9" customWidth="1"/>
    <col min="6923" max="6980" width="8.1640625" style="9" customWidth="1"/>
    <col min="6981" max="7162" width="7.9140625" style="9"/>
    <col min="7163" max="7163" width="2.5" style="9" customWidth="1"/>
    <col min="7164" max="7166" width="3.1640625" style="9" customWidth="1"/>
    <col min="7167" max="7167" width="18.58203125" style="9" customWidth="1"/>
    <col min="7168" max="7168" width="27.58203125" style="9" customWidth="1"/>
    <col min="7169" max="7169" width="18.58203125" style="9" customWidth="1"/>
    <col min="7170" max="7170" width="6" style="9" customWidth="1"/>
    <col min="7171" max="7171" width="2.4140625" style="9" customWidth="1"/>
    <col min="7172" max="7174" width="3.1640625" style="9" customWidth="1"/>
    <col min="7175" max="7175" width="18.58203125" style="9" customWidth="1"/>
    <col min="7176" max="7176" width="27.58203125" style="9" customWidth="1"/>
    <col min="7177" max="7177" width="18.58203125" style="9" customWidth="1"/>
    <col min="7178" max="7178" width="6" style="9" customWidth="1"/>
    <col min="7179" max="7236" width="8.1640625" style="9" customWidth="1"/>
    <col min="7237" max="7418" width="7.9140625" style="9"/>
    <col min="7419" max="7419" width="2.5" style="9" customWidth="1"/>
    <col min="7420" max="7422" width="3.1640625" style="9" customWidth="1"/>
    <col min="7423" max="7423" width="18.58203125" style="9" customWidth="1"/>
    <col min="7424" max="7424" width="27.58203125" style="9" customWidth="1"/>
    <col min="7425" max="7425" width="18.58203125" style="9" customWidth="1"/>
    <col min="7426" max="7426" width="6" style="9" customWidth="1"/>
    <col min="7427" max="7427" width="2.4140625" style="9" customWidth="1"/>
    <col min="7428" max="7430" width="3.1640625" style="9" customWidth="1"/>
    <col min="7431" max="7431" width="18.58203125" style="9" customWidth="1"/>
    <col min="7432" max="7432" width="27.58203125" style="9" customWidth="1"/>
    <col min="7433" max="7433" width="18.58203125" style="9" customWidth="1"/>
    <col min="7434" max="7434" width="6" style="9" customWidth="1"/>
    <col min="7435" max="7492" width="8.1640625" style="9" customWidth="1"/>
    <col min="7493" max="7674" width="7.9140625" style="9"/>
    <col min="7675" max="7675" width="2.5" style="9" customWidth="1"/>
    <col min="7676" max="7678" width="3.1640625" style="9" customWidth="1"/>
    <col min="7679" max="7679" width="18.58203125" style="9" customWidth="1"/>
    <col min="7680" max="7680" width="27.58203125" style="9" customWidth="1"/>
    <col min="7681" max="7681" width="18.58203125" style="9" customWidth="1"/>
    <col min="7682" max="7682" width="6" style="9" customWidth="1"/>
    <col min="7683" max="7683" width="2.4140625" style="9" customWidth="1"/>
    <col min="7684" max="7686" width="3.1640625" style="9" customWidth="1"/>
    <col min="7687" max="7687" width="18.58203125" style="9" customWidth="1"/>
    <col min="7688" max="7688" width="27.58203125" style="9" customWidth="1"/>
    <col min="7689" max="7689" width="18.58203125" style="9" customWidth="1"/>
    <col min="7690" max="7690" width="6" style="9" customWidth="1"/>
    <col min="7691" max="7748" width="8.1640625" style="9" customWidth="1"/>
    <col min="7749" max="7930" width="7.9140625" style="9"/>
    <col min="7931" max="7931" width="2.5" style="9" customWidth="1"/>
    <col min="7932" max="7934" width="3.1640625" style="9" customWidth="1"/>
    <col min="7935" max="7935" width="18.58203125" style="9" customWidth="1"/>
    <col min="7936" max="7936" width="27.58203125" style="9" customWidth="1"/>
    <col min="7937" max="7937" width="18.58203125" style="9" customWidth="1"/>
    <col min="7938" max="7938" width="6" style="9" customWidth="1"/>
    <col min="7939" max="7939" width="2.4140625" style="9" customWidth="1"/>
    <col min="7940" max="7942" width="3.1640625" style="9" customWidth="1"/>
    <col min="7943" max="7943" width="18.58203125" style="9" customWidth="1"/>
    <col min="7944" max="7944" width="27.58203125" style="9" customWidth="1"/>
    <col min="7945" max="7945" width="18.58203125" style="9" customWidth="1"/>
    <col min="7946" max="7946" width="6" style="9" customWidth="1"/>
    <col min="7947" max="8004" width="8.1640625" style="9" customWidth="1"/>
    <col min="8005" max="8186" width="7.9140625" style="9"/>
    <col min="8187" max="8187" width="2.5" style="9" customWidth="1"/>
    <col min="8188" max="8190" width="3.1640625" style="9" customWidth="1"/>
    <col min="8191" max="8191" width="18.58203125" style="9" customWidth="1"/>
    <col min="8192" max="8192" width="27.58203125" style="9" customWidth="1"/>
    <col min="8193" max="8193" width="18.58203125" style="9" customWidth="1"/>
    <col min="8194" max="8194" width="6" style="9" customWidth="1"/>
    <col min="8195" max="8195" width="2.4140625" style="9" customWidth="1"/>
    <col min="8196" max="8198" width="3.1640625" style="9" customWidth="1"/>
    <col min="8199" max="8199" width="18.58203125" style="9" customWidth="1"/>
    <col min="8200" max="8200" width="27.58203125" style="9" customWidth="1"/>
    <col min="8201" max="8201" width="18.58203125" style="9" customWidth="1"/>
    <col min="8202" max="8202" width="6" style="9" customWidth="1"/>
    <col min="8203" max="8260" width="8.1640625" style="9" customWidth="1"/>
    <col min="8261" max="8442" width="7.9140625" style="9"/>
    <col min="8443" max="8443" width="2.5" style="9" customWidth="1"/>
    <col min="8444" max="8446" width="3.1640625" style="9" customWidth="1"/>
    <col min="8447" max="8447" width="18.58203125" style="9" customWidth="1"/>
    <col min="8448" max="8448" width="27.58203125" style="9" customWidth="1"/>
    <col min="8449" max="8449" width="18.58203125" style="9" customWidth="1"/>
    <col min="8450" max="8450" width="6" style="9" customWidth="1"/>
    <col min="8451" max="8451" width="2.4140625" style="9" customWidth="1"/>
    <col min="8452" max="8454" width="3.1640625" style="9" customWidth="1"/>
    <col min="8455" max="8455" width="18.58203125" style="9" customWidth="1"/>
    <col min="8456" max="8456" width="27.58203125" style="9" customWidth="1"/>
    <col min="8457" max="8457" width="18.58203125" style="9" customWidth="1"/>
    <col min="8458" max="8458" width="6" style="9" customWidth="1"/>
    <col min="8459" max="8516" width="8.1640625" style="9" customWidth="1"/>
    <col min="8517" max="8698" width="7.9140625" style="9"/>
    <col min="8699" max="8699" width="2.5" style="9" customWidth="1"/>
    <col min="8700" max="8702" width="3.1640625" style="9" customWidth="1"/>
    <col min="8703" max="8703" width="18.58203125" style="9" customWidth="1"/>
    <col min="8704" max="8704" width="27.58203125" style="9" customWidth="1"/>
    <col min="8705" max="8705" width="18.58203125" style="9" customWidth="1"/>
    <col min="8706" max="8706" width="6" style="9" customWidth="1"/>
    <col min="8707" max="8707" width="2.4140625" style="9" customWidth="1"/>
    <col min="8708" max="8710" width="3.1640625" style="9" customWidth="1"/>
    <col min="8711" max="8711" width="18.58203125" style="9" customWidth="1"/>
    <col min="8712" max="8712" width="27.58203125" style="9" customWidth="1"/>
    <col min="8713" max="8713" width="18.58203125" style="9" customWidth="1"/>
    <col min="8714" max="8714" width="6" style="9" customWidth="1"/>
    <col min="8715" max="8772" width="8.1640625" style="9" customWidth="1"/>
    <col min="8773" max="8954" width="7.9140625" style="9"/>
    <col min="8955" max="8955" width="2.5" style="9" customWidth="1"/>
    <col min="8956" max="8958" width="3.1640625" style="9" customWidth="1"/>
    <col min="8959" max="8959" width="18.58203125" style="9" customWidth="1"/>
    <col min="8960" max="8960" width="27.58203125" style="9" customWidth="1"/>
    <col min="8961" max="8961" width="18.58203125" style="9" customWidth="1"/>
    <col min="8962" max="8962" width="6" style="9" customWidth="1"/>
    <col min="8963" max="8963" width="2.4140625" style="9" customWidth="1"/>
    <col min="8964" max="8966" width="3.1640625" style="9" customWidth="1"/>
    <col min="8967" max="8967" width="18.58203125" style="9" customWidth="1"/>
    <col min="8968" max="8968" width="27.58203125" style="9" customWidth="1"/>
    <col min="8969" max="8969" width="18.58203125" style="9" customWidth="1"/>
    <col min="8970" max="8970" width="6" style="9" customWidth="1"/>
    <col min="8971" max="9028" width="8.1640625" style="9" customWidth="1"/>
    <col min="9029" max="9210" width="7.9140625" style="9"/>
    <col min="9211" max="9211" width="2.5" style="9" customWidth="1"/>
    <col min="9212" max="9214" width="3.1640625" style="9" customWidth="1"/>
    <col min="9215" max="9215" width="18.58203125" style="9" customWidth="1"/>
    <col min="9216" max="9216" width="27.58203125" style="9" customWidth="1"/>
    <col min="9217" max="9217" width="18.58203125" style="9" customWidth="1"/>
    <col min="9218" max="9218" width="6" style="9" customWidth="1"/>
    <col min="9219" max="9219" width="2.4140625" style="9" customWidth="1"/>
    <col min="9220" max="9222" width="3.1640625" style="9" customWidth="1"/>
    <col min="9223" max="9223" width="18.58203125" style="9" customWidth="1"/>
    <col min="9224" max="9224" width="27.58203125" style="9" customWidth="1"/>
    <col min="9225" max="9225" width="18.58203125" style="9" customWidth="1"/>
    <col min="9226" max="9226" width="6" style="9" customWidth="1"/>
    <col min="9227" max="9284" width="8.1640625" style="9" customWidth="1"/>
    <col min="9285" max="9466" width="7.9140625" style="9"/>
    <col min="9467" max="9467" width="2.5" style="9" customWidth="1"/>
    <col min="9468" max="9470" width="3.1640625" style="9" customWidth="1"/>
    <col min="9471" max="9471" width="18.58203125" style="9" customWidth="1"/>
    <col min="9472" max="9472" width="27.58203125" style="9" customWidth="1"/>
    <col min="9473" max="9473" width="18.58203125" style="9" customWidth="1"/>
    <col min="9474" max="9474" width="6" style="9" customWidth="1"/>
    <col min="9475" max="9475" width="2.4140625" style="9" customWidth="1"/>
    <col min="9476" max="9478" width="3.1640625" style="9" customWidth="1"/>
    <col min="9479" max="9479" width="18.58203125" style="9" customWidth="1"/>
    <col min="9480" max="9480" width="27.58203125" style="9" customWidth="1"/>
    <col min="9481" max="9481" width="18.58203125" style="9" customWidth="1"/>
    <col min="9482" max="9482" width="6" style="9" customWidth="1"/>
    <col min="9483" max="9540" width="8.1640625" style="9" customWidth="1"/>
    <col min="9541" max="9722" width="7.9140625" style="9"/>
    <col min="9723" max="9723" width="2.5" style="9" customWidth="1"/>
    <col min="9724" max="9726" width="3.1640625" style="9" customWidth="1"/>
    <col min="9727" max="9727" width="18.58203125" style="9" customWidth="1"/>
    <col min="9728" max="9728" width="27.58203125" style="9" customWidth="1"/>
    <col min="9729" max="9729" width="18.58203125" style="9" customWidth="1"/>
    <col min="9730" max="9730" width="6" style="9" customWidth="1"/>
    <col min="9731" max="9731" width="2.4140625" style="9" customWidth="1"/>
    <col min="9732" max="9734" width="3.1640625" style="9" customWidth="1"/>
    <col min="9735" max="9735" width="18.58203125" style="9" customWidth="1"/>
    <col min="9736" max="9736" width="27.58203125" style="9" customWidth="1"/>
    <col min="9737" max="9737" width="18.58203125" style="9" customWidth="1"/>
    <col min="9738" max="9738" width="6" style="9" customWidth="1"/>
    <col min="9739" max="9796" width="8.1640625" style="9" customWidth="1"/>
    <col min="9797" max="9978" width="7.9140625" style="9"/>
    <col min="9979" max="9979" width="2.5" style="9" customWidth="1"/>
    <col min="9980" max="9982" width="3.1640625" style="9" customWidth="1"/>
    <col min="9983" max="9983" width="18.58203125" style="9" customWidth="1"/>
    <col min="9984" max="9984" width="27.58203125" style="9" customWidth="1"/>
    <col min="9985" max="9985" width="18.58203125" style="9" customWidth="1"/>
    <col min="9986" max="9986" width="6" style="9" customWidth="1"/>
    <col min="9987" max="9987" width="2.4140625" style="9" customWidth="1"/>
    <col min="9988" max="9990" width="3.1640625" style="9" customWidth="1"/>
    <col min="9991" max="9991" width="18.58203125" style="9" customWidth="1"/>
    <col min="9992" max="9992" width="27.58203125" style="9" customWidth="1"/>
    <col min="9993" max="9993" width="18.58203125" style="9" customWidth="1"/>
    <col min="9994" max="9994" width="6" style="9" customWidth="1"/>
    <col min="9995" max="10052" width="8.1640625" style="9" customWidth="1"/>
    <col min="10053" max="10234" width="7.9140625" style="9"/>
    <col min="10235" max="10235" width="2.5" style="9" customWidth="1"/>
    <col min="10236" max="10238" width="3.1640625" style="9" customWidth="1"/>
    <col min="10239" max="10239" width="18.58203125" style="9" customWidth="1"/>
    <col min="10240" max="10240" width="27.58203125" style="9" customWidth="1"/>
    <col min="10241" max="10241" width="18.58203125" style="9" customWidth="1"/>
    <col min="10242" max="10242" width="6" style="9" customWidth="1"/>
    <col min="10243" max="10243" width="2.4140625" style="9" customWidth="1"/>
    <col min="10244" max="10246" width="3.1640625" style="9" customWidth="1"/>
    <col min="10247" max="10247" width="18.58203125" style="9" customWidth="1"/>
    <col min="10248" max="10248" width="27.58203125" style="9" customWidth="1"/>
    <col min="10249" max="10249" width="18.58203125" style="9" customWidth="1"/>
    <col min="10250" max="10250" width="6" style="9" customWidth="1"/>
    <col min="10251" max="10308" width="8.1640625" style="9" customWidth="1"/>
    <col min="10309" max="10490" width="7.9140625" style="9"/>
    <col min="10491" max="10491" width="2.5" style="9" customWidth="1"/>
    <col min="10492" max="10494" width="3.1640625" style="9" customWidth="1"/>
    <col min="10495" max="10495" width="18.58203125" style="9" customWidth="1"/>
    <col min="10496" max="10496" width="27.58203125" style="9" customWidth="1"/>
    <col min="10497" max="10497" width="18.58203125" style="9" customWidth="1"/>
    <col min="10498" max="10498" width="6" style="9" customWidth="1"/>
    <col min="10499" max="10499" width="2.4140625" style="9" customWidth="1"/>
    <col min="10500" max="10502" width="3.1640625" style="9" customWidth="1"/>
    <col min="10503" max="10503" width="18.58203125" style="9" customWidth="1"/>
    <col min="10504" max="10504" width="27.58203125" style="9" customWidth="1"/>
    <col min="10505" max="10505" width="18.58203125" style="9" customWidth="1"/>
    <col min="10506" max="10506" width="6" style="9" customWidth="1"/>
    <col min="10507" max="10564" width="8.1640625" style="9" customWidth="1"/>
    <col min="10565" max="10746" width="7.9140625" style="9"/>
    <col min="10747" max="10747" width="2.5" style="9" customWidth="1"/>
    <col min="10748" max="10750" width="3.1640625" style="9" customWidth="1"/>
    <col min="10751" max="10751" width="18.58203125" style="9" customWidth="1"/>
    <col min="10752" max="10752" width="27.58203125" style="9" customWidth="1"/>
    <col min="10753" max="10753" width="18.58203125" style="9" customWidth="1"/>
    <col min="10754" max="10754" width="6" style="9" customWidth="1"/>
    <col min="10755" max="10755" width="2.4140625" style="9" customWidth="1"/>
    <col min="10756" max="10758" width="3.1640625" style="9" customWidth="1"/>
    <col min="10759" max="10759" width="18.58203125" style="9" customWidth="1"/>
    <col min="10760" max="10760" width="27.58203125" style="9" customWidth="1"/>
    <col min="10761" max="10761" width="18.58203125" style="9" customWidth="1"/>
    <col min="10762" max="10762" width="6" style="9" customWidth="1"/>
    <col min="10763" max="10820" width="8.1640625" style="9" customWidth="1"/>
    <col min="10821" max="11002" width="7.9140625" style="9"/>
    <col min="11003" max="11003" width="2.5" style="9" customWidth="1"/>
    <col min="11004" max="11006" width="3.1640625" style="9" customWidth="1"/>
    <col min="11007" max="11007" width="18.58203125" style="9" customWidth="1"/>
    <col min="11008" max="11008" width="27.58203125" style="9" customWidth="1"/>
    <col min="11009" max="11009" width="18.58203125" style="9" customWidth="1"/>
    <col min="11010" max="11010" width="6" style="9" customWidth="1"/>
    <col min="11011" max="11011" width="2.4140625" style="9" customWidth="1"/>
    <col min="11012" max="11014" width="3.1640625" style="9" customWidth="1"/>
    <col min="11015" max="11015" width="18.58203125" style="9" customWidth="1"/>
    <col min="11016" max="11016" width="27.58203125" style="9" customWidth="1"/>
    <col min="11017" max="11017" width="18.58203125" style="9" customWidth="1"/>
    <col min="11018" max="11018" width="6" style="9" customWidth="1"/>
    <col min="11019" max="11076" width="8.1640625" style="9" customWidth="1"/>
    <col min="11077" max="11258" width="7.9140625" style="9"/>
    <col min="11259" max="11259" width="2.5" style="9" customWidth="1"/>
    <col min="11260" max="11262" width="3.1640625" style="9" customWidth="1"/>
    <col min="11263" max="11263" width="18.58203125" style="9" customWidth="1"/>
    <col min="11264" max="11264" width="27.58203125" style="9" customWidth="1"/>
    <col min="11265" max="11265" width="18.58203125" style="9" customWidth="1"/>
    <col min="11266" max="11266" width="6" style="9" customWidth="1"/>
    <col min="11267" max="11267" width="2.4140625" style="9" customWidth="1"/>
    <col min="11268" max="11270" width="3.1640625" style="9" customWidth="1"/>
    <col min="11271" max="11271" width="18.58203125" style="9" customWidth="1"/>
    <col min="11272" max="11272" width="27.58203125" style="9" customWidth="1"/>
    <col min="11273" max="11273" width="18.58203125" style="9" customWidth="1"/>
    <col min="11274" max="11274" width="6" style="9" customWidth="1"/>
    <col min="11275" max="11332" width="8.1640625" style="9" customWidth="1"/>
    <col min="11333" max="11514" width="7.9140625" style="9"/>
    <col min="11515" max="11515" width="2.5" style="9" customWidth="1"/>
    <col min="11516" max="11518" width="3.1640625" style="9" customWidth="1"/>
    <col min="11519" max="11519" width="18.58203125" style="9" customWidth="1"/>
    <col min="11520" max="11520" width="27.58203125" style="9" customWidth="1"/>
    <col min="11521" max="11521" width="18.58203125" style="9" customWidth="1"/>
    <col min="11522" max="11522" width="6" style="9" customWidth="1"/>
    <col min="11523" max="11523" width="2.4140625" style="9" customWidth="1"/>
    <col min="11524" max="11526" width="3.1640625" style="9" customWidth="1"/>
    <col min="11527" max="11527" width="18.58203125" style="9" customWidth="1"/>
    <col min="11528" max="11528" width="27.58203125" style="9" customWidth="1"/>
    <col min="11529" max="11529" width="18.58203125" style="9" customWidth="1"/>
    <col min="11530" max="11530" width="6" style="9" customWidth="1"/>
    <col min="11531" max="11588" width="8.1640625" style="9" customWidth="1"/>
    <col min="11589" max="11770" width="7.9140625" style="9"/>
    <col min="11771" max="11771" width="2.5" style="9" customWidth="1"/>
    <col min="11772" max="11774" width="3.1640625" style="9" customWidth="1"/>
    <col min="11775" max="11775" width="18.58203125" style="9" customWidth="1"/>
    <col min="11776" max="11776" width="27.58203125" style="9" customWidth="1"/>
    <col min="11777" max="11777" width="18.58203125" style="9" customWidth="1"/>
    <col min="11778" max="11778" width="6" style="9" customWidth="1"/>
    <col min="11779" max="11779" width="2.4140625" style="9" customWidth="1"/>
    <col min="11780" max="11782" width="3.1640625" style="9" customWidth="1"/>
    <col min="11783" max="11783" width="18.58203125" style="9" customWidth="1"/>
    <col min="11784" max="11784" width="27.58203125" style="9" customWidth="1"/>
    <col min="11785" max="11785" width="18.58203125" style="9" customWidth="1"/>
    <col min="11786" max="11786" width="6" style="9" customWidth="1"/>
    <col min="11787" max="11844" width="8.1640625" style="9" customWidth="1"/>
    <col min="11845" max="12026" width="7.9140625" style="9"/>
    <col min="12027" max="12027" width="2.5" style="9" customWidth="1"/>
    <col min="12028" max="12030" width="3.1640625" style="9" customWidth="1"/>
    <col min="12031" max="12031" width="18.58203125" style="9" customWidth="1"/>
    <col min="12032" max="12032" width="27.58203125" style="9" customWidth="1"/>
    <col min="12033" max="12033" width="18.58203125" style="9" customWidth="1"/>
    <col min="12034" max="12034" width="6" style="9" customWidth="1"/>
    <col min="12035" max="12035" width="2.4140625" style="9" customWidth="1"/>
    <col min="12036" max="12038" width="3.1640625" style="9" customWidth="1"/>
    <col min="12039" max="12039" width="18.58203125" style="9" customWidth="1"/>
    <col min="12040" max="12040" width="27.58203125" style="9" customWidth="1"/>
    <col min="12041" max="12041" width="18.58203125" style="9" customWidth="1"/>
    <col min="12042" max="12042" width="6" style="9" customWidth="1"/>
    <col min="12043" max="12100" width="8.1640625" style="9" customWidth="1"/>
    <col min="12101" max="12282" width="7.9140625" style="9"/>
    <col min="12283" max="12283" width="2.5" style="9" customWidth="1"/>
    <col min="12284" max="12286" width="3.1640625" style="9" customWidth="1"/>
    <col min="12287" max="12287" width="18.58203125" style="9" customWidth="1"/>
    <col min="12288" max="12288" width="27.58203125" style="9" customWidth="1"/>
    <col min="12289" max="12289" width="18.58203125" style="9" customWidth="1"/>
    <col min="12290" max="12290" width="6" style="9" customWidth="1"/>
    <col min="12291" max="12291" width="2.4140625" style="9" customWidth="1"/>
    <col min="12292" max="12294" width="3.1640625" style="9" customWidth="1"/>
    <col min="12295" max="12295" width="18.58203125" style="9" customWidth="1"/>
    <col min="12296" max="12296" width="27.58203125" style="9" customWidth="1"/>
    <col min="12297" max="12297" width="18.58203125" style="9" customWidth="1"/>
    <col min="12298" max="12298" width="6" style="9" customWidth="1"/>
    <col min="12299" max="12356" width="8.1640625" style="9" customWidth="1"/>
    <col min="12357" max="12538" width="7.9140625" style="9"/>
    <col min="12539" max="12539" width="2.5" style="9" customWidth="1"/>
    <col min="12540" max="12542" width="3.1640625" style="9" customWidth="1"/>
    <col min="12543" max="12543" width="18.58203125" style="9" customWidth="1"/>
    <col min="12544" max="12544" width="27.58203125" style="9" customWidth="1"/>
    <col min="12545" max="12545" width="18.58203125" style="9" customWidth="1"/>
    <col min="12546" max="12546" width="6" style="9" customWidth="1"/>
    <col min="12547" max="12547" width="2.4140625" style="9" customWidth="1"/>
    <col min="12548" max="12550" width="3.1640625" style="9" customWidth="1"/>
    <col min="12551" max="12551" width="18.58203125" style="9" customWidth="1"/>
    <col min="12552" max="12552" width="27.58203125" style="9" customWidth="1"/>
    <col min="12553" max="12553" width="18.58203125" style="9" customWidth="1"/>
    <col min="12554" max="12554" width="6" style="9" customWidth="1"/>
    <col min="12555" max="12612" width="8.1640625" style="9" customWidth="1"/>
    <col min="12613" max="12794" width="7.9140625" style="9"/>
    <col min="12795" max="12795" width="2.5" style="9" customWidth="1"/>
    <col min="12796" max="12798" width="3.1640625" style="9" customWidth="1"/>
    <col min="12799" max="12799" width="18.58203125" style="9" customWidth="1"/>
    <col min="12800" max="12800" width="27.58203125" style="9" customWidth="1"/>
    <col min="12801" max="12801" width="18.58203125" style="9" customWidth="1"/>
    <col min="12802" max="12802" width="6" style="9" customWidth="1"/>
    <col min="12803" max="12803" width="2.4140625" style="9" customWidth="1"/>
    <col min="12804" max="12806" width="3.1640625" style="9" customWidth="1"/>
    <col min="12807" max="12807" width="18.58203125" style="9" customWidth="1"/>
    <col min="12808" max="12808" width="27.58203125" style="9" customWidth="1"/>
    <col min="12809" max="12809" width="18.58203125" style="9" customWidth="1"/>
    <col min="12810" max="12810" width="6" style="9" customWidth="1"/>
    <col min="12811" max="12868" width="8.1640625" style="9" customWidth="1"/>
    <col min="12869" max="13050" width="7.9140625" style="9"/>
    <col min="13051" max="13051" width="2.5" style="9" customWidth="1"/>
    <col min="13052" max="13054" width="3.1640625" style="9" customWidth="1"/>
    <col min="13055" max="13055" width="18.58203125" style="9" customWidth="1"/>
    <col min="13056" max="13056" width="27.58203125" style="9" customWidth="1"/>
    <col min="13057" max="13057" width="18.58203125" style="9" customWidth="1"/>
    <col min="13058" max="13058" width="6" style="9" customWidth="1"/>
    <col min="13059" max="13059" width="2.4140625" style="9" customWidth="1"/>
    <col min="13060" max="13062" width="3.1640625" style="9" customWidth="1"/>
    <col min="13063" max="13063" width="18.58203125" style="9" customWidth="1"/>
    <col min="13064" max="13064" width="27.58203125" style="9" customWidth="1"/>
    <col min="13065" max="13065" width="18.58203125" style="9" customWidth="1"/>
    <col min="13066" max="13066" width="6" style="9" customWidth="1"/>
    <col min="13067" max="13124" width="8.1640625" style="9" customWidth="1"/>
    <col min="13125" max="13306" width="7.9140625" style="9"/>
    <col min="13307" max="13307" width="2.5" style="9" customWidth="1"/>
    <col min="13308" max="13310" width="3.1640625" style="9" customWidth="1"/>
    <col min="13311" max="13311" width="18.58203125" style="9" customWidth="1"/>
    <col min="13312" max="13312" width="27.58203125" style="9" customWidth="1"/>
    <col min="13313" max="13313" width="18.58203125" style="9" customWidth="1"/>
    <col min="13314" max="13314" width="6" style="9" customWidth="1"/>
    <col min="13315" max="13315" width="2.4140625" style="9" customWidth="1"/>
    <col min="13316" max="13318" width="3.1640625" style="9" customWidth="1"/>
    <col min="13319" max="13319" width="18.58203125" style="9" customWidth="1"/>
    <col min="13320" max="13320" width="27.58203125" style="9" customWidth="1"/>
    <col min="13321" max="13321" width="18.58203125" style="9" customWidth="1"/>
    <col min="13322" max="13322" width="6" style="9" customWidth="1"/>
    <col min="13323" max="13380" width="8.1640625" style="9" customWidth="1"/>
    <col min="13381" max="13562" width="7.9140625" style="9"/>
    <col min="13563" max="13563" width="2.5" style="9" customWidth="1"/>
    <col min="13564" max="13566" width="3.1640625" style="9" customWidth="1"/>
    <col min="13567" max="13567" width="18.58203125" style="9" customWidth="1"/>
    <col min="13568" max="13568" width="27.58203125" style="9" customWidth="1"/>
    <col min="13569" max="13569" width="18.58203125" style="9" customWidth="1"/>
    <col min="13570" max="13570" width="6" style="9" customWidth="1"/>
    <col min="13571" max="13571" width="2.4140625" style="9" customWidth="1"/>
    <col min="13572" max="13574" width="3.1640625" style="9" customWidth="1"/>
    <col min="13575" max="13575" width="18.58203125" style="9" customWidth="1"/>
    <col min="13576" max="13576" width="27.58203125" style="9" customWidth="1"/>
    <col min="13577" max="13577" width="18.58203125" style="9" customWidth="1"/>
    <col min="13578" max="13578" width="6" style="9" customWidth="1"/>
    <col min="13579" max="13636" width="8.1640625" style="9" customWidth="1"/>
    <col min="13637" max="13818" width="7.9140625" style="9"/>
    <col min="13819" max="13819" width="2.5" style="9" customWidth="1"/>
    <col min="13820" max="13822" width="3.1640625" style="9" customWidth="1"/>
    <col min="13823" max="13823" width="18.58203125" style="9" customWidth="1"/>
    <col min="13824" max="13824" width="27.58203125" style="9" customWidth="1"/>
    <col min="13825" max="13825" width="18.58203125" style="9" customWidth="1"/>
    <col min="13826" max="13826" width="6" style="9" customWidth="1"/>
    <col min="13827" max="13827" width="2.4140625" style="9" customWidth="1"/>
    <col min="13828" max="13830" width="3.1640625" style="9" customWidth="1"/>
    <col min="13831" max="13831" width="18.58203125" style="9" customWidth="1"/>
    <col min="13832" max="13832" width="27.58203125" style="9" customWidth="1"/>
    <col min="13833" max="13833" width="18.58203125" style="9" customWidth="1"/>
    <col min="13834" max="13834" width="6" style="9" customWidth="1"/>
    <col min="13835" max="13892" width="8.1640625" style="9" customWidth="1"/>
    <col min="13893" max="14074" width="7.9140625" style="9"/>
    <col min="14075" max="14075" width="2.5" style="9" customWidth="1"/>
    <col min="14076" max="14078" width="3.1640625" style="9" customWidth="1"/>
    <col min="14079" max="14079" width="18.58203125" style="9" customWidth="1"/>
    <col min="14080" max="14080" width="27.58203125" style="9" customWidth="1"/>
    <col min="14081" max="14081" width="18.58203125" style="9" customWidth="1"/>
    <col min="14082" max="14082" width="6" style="9" customWidth="1"/>
    <col min="14083" max="14083" width="2.4140625" style="9" customWidth="1"/>
    <col min="14084" max="14086" width="3.1640625" style="9" customWidth="1"/>
    <col min="14087" max="14087" width="18.58203125" style="9" customWidth="1"/>
    <col min="14088" max="14088" width="27.58203125" style="9" customWidth="1"/>
    <col min="14089" max="14089" width="18.58203125" style="9" customWidth="1"/>
    <col min="14090" max="14090" width="6" style="9" customWidth="1"/>
    <col min="14091" max="14148" width="8.1640625" style="9" customWidth="1"/>
    <col min="14149" max="14330" width="7.9140625" style="9"/>
    <col min="14331" max="14331" width="2.5" style="9" customWidth="1"/>
    <col min="14332" max="14334" width="3.1640625" style="9" customWidth="1"/>
    <col min="14335" max="14335" width="18.58203125" style="9" customWidth="1"/>
    <col min="14336" max="14336" width="27.58203125" style="9" customWidth="1"/>
    <col min="14337" max="14337" width="18.58203125" style="9" customWidth="1"/>
    <col min="14338" max="14338" width="6" style="9" customWidth="1"/>
    <col min="14339" max="14339" width="2.4140625" style="9" customWidth="1"/>
    <col min="14340" max="14342" width="3.1640625" style="9" customWidth="1"/>
    <col min="14343" max="14343" width="18.58203125" style="9" customWidth="1"/>
    <col min="14344" max="14344" width="27.58203125" style="9" customWidth="1"/>
    <col min="14345" max="14345" width="18.58203125" style="9" customWidth="1"/>
    <col min="14346" max="14346" width="6" style="9" customWidth="1"/>
    <col min="14347" max="14404" width="8.1640625" style="9" customWidth="1"/>
    <col min="14405" max="14586" width="7.9140625" style="9"/>
    <col min="14587" max="14587" width="2.5" style="9" customWidth="1"/>
    <col min="14588" max="14590" width="3.1640625" style="9" customWidth="1"/>
    <col min="14591" max="14591" width="18.58203125" style="9" customWidth="1"/>
    <col min="14592" max="14592" width="27.58203125" style="9" customWidth="1"/>
    <col min="14593" max="14593" width="18.58203125" style="9" customWidth="1"/>
    <col min="14594" max="14594" width="6" style="9" customWidth="1"/>
    <col min="14595" max="14595" width="2.4140625" style="9" customWidth="1"/>
    <col min="14596" max="14598" width="3.1640625" style="9" customWidth="1"/>
    <col min="14599" max="14599" width="18.58203125" style="9" customWidth="1"/>
    <col min="14600" max="14600" width="27.58203125" style="9" customWidth="1"/>
    <col min="14601" max="14601" width="18.58203125" style="9" customWidth="1"/>
    <col min="14602" max="14602" width="6" style="9" customWidth="1"/>
    <col min="14603" max="14660" width="8.1640625" style="9" customWidth="1"/>
    <col min="14661" max="14842" width="7.9140625" style="9"/>
    <col min="14843" max="14843" width="2.5" style="9" customWidth="1"/>
    <col min="14844" max="14846" width="3.1640625" style="9" customWidth="1"/>
    <col min="14847" max="14847" width="18.58203125" style="9" customWidth="1"/>
    <col min="14848" max="14848" width="27.58203125" style="9" customWidth="1"/>
    <col min="14849" max="14849" width="18.58203125" style="9" customWidth="1"/>
    <col min="14850" max="14850" width="6" style="9" customWidth="1"/>
    <col min="14851" max="14851" width="2.4140625" style="9" customWidth="1"/>
    <col min="14852" max="14854" width="3.1640625" style="9" customWidth="1"/>
    <col min="14855" max="14855" width="18.58203125" style="9" customWidth="1"/>
    <col min="14856" max="14856" width="27.58203125" style="9" customWidth="1"/>
    <col min="14857" max="14857" width="18.58203125" style="9" customWidth="1"/>
    <col min="14858" max="14858" width="6" style="9" customWidth="1"/>
    <col min="14859" max="14916" width="8.1640625" style="9" customWidth="1"/>
    <col min="14917" max="15098" width="7.9140625" style="9"/>
    <col min="15099" max="15099" width="2.5" style="9" customWidth="1"/>
    <col min="15100" max="15102" width="3.1640625" style="9" customWidth="1"/>
    <col min="15103" max="15103" width="18.58203125" style="9" customWidth="1"/>
    <col min="15104" max="15104" width="27.58203125" style="9" customWidth="1"/>
    <col min="15105" max="15105" width="18.58203125" style="9" customWidth="1"/>
    <col min="15106" max="15106" width="6" style="9" customWidth="1"/>
    <col min="15107" max="15107" width="2.4140625" style="9" customWidth="1"/>
    <col min="15108" max="15110" width="3.1640625" style="9" customWidth="1"/>
    <col min="15111" max="15111" width="18.58203125" style="9" customWidth="1"/>
    <col min="15112" max="15112" width="27.58203125" style="9" customWidth="1"/>
    <col min="15113" max="15113" width="18.58203125" style="9" customWidth="1"/>
    <col min="15114" max="15114" width="6" style="9" customWidth="1"/>
    <col min="15115" max="15172" width="8.1640625" style="9" customWidth="1"/>
    <col min="15173" max="15354" width="7.9140625" style="9"/>
    <col min="15355" max="15355" width="2.5" style="9" customWidth="1"/>
    <col min="15356" max="15358" width="3.1640625" style="9" customWidth="1"/>
    <col min="15359" max="15359" width="18.58203125" style="9" customWidth="1"/>
    <col min="15360" max="15360" width="27.58203125" style="9" customWidth="1"/>
    <col min="15361" max="15361" width="18.58203125" style="9" customWidth="1"/>
    <col min="15362" max="15362" width="6" style="9" customWidth="1"/>
    <col min="15363" max="15363" width="2.4140625" style="9" customWidth="1"/>
    <col min="15364" max="15366" width="3.1640625" style="9" customWidth="1"/>
    <col min="15367" max="15367" width="18.58203125" style="9" customWidth="1"/>
    <col min="15368" max="15368" width="27.58203125" style="9" customWidth="1"/>
    <col min="15369" max="15369" width="18.58203125" style="9" customWidth="1"/>
    <col min="15370" max="15370" width="6" style="9" customWidth="1"/>
    <col min="15371" max="15428" width="8.1640625" style="9" customWidth="1"/>
    <col min="15429" max="15610" width="7.9140625" style="9"/>
    <col min="15611" max="15611" width="2.5" style="9" customWidth="1"/>
    <col min="15612" max="15614" width="3.1640625" style="9" customWidth="1"/>
    <col min="15615" max="15615" width="18.58203125" style="9" customWidth="1"/>
    <col min="15616" max="15616" width="27.58203125" style="9" customWidth="1"/>
    <col min="15617" max="15617" width="18.58203125" style="9" customWidth="1"/>
    <col min="15618" max="15618" width="6" style="9" customWidth="1"/>
    <col min="15619" max="15619" width="2.4140625" style="9" customWidth="1"/>
    <col min="15620" max="15622" width="3.1640625" style="9" customWidth="1"/>
    <col min="15623" max="15623" width="18.58203125" style="9" customWidth="1"/>
    <col min="15624" max="15624" width="27.58203125" style="9" customWidth="1"/>
    <col min="15625" max="15625" width="18.58203125" style="9" customWidth="1"/>
    <col min="15626" max="15626" width="6" style="9" customWidth="1"/>
    <col min="15627" max="15684" width="8.1640625" style="9" customWidth="1"/>
    <col min="15685" max="15866" width="7.9140625" style="9"/>
    <col min="15867" max="15867" width="2.5" style="9" customWidth="1"/>
    <col min="15868" max="15870" width="3.1640625" style="9" customWidth="1"/>
    <col min="15871" max="15871" width="18.58203125" style="9" customWidth="1"/>
    <col min="15872" max="15872" width="27.58203125" style="9" customWidth="1"/>
    <col min="15873" max="15873" width="18.58203125" style="9" customWidth="1"/>
    <col min="15874" max="15874" width="6" style="9" customWidth="1"/>
    <col min="15875" max="15875" width="2.4140625" style="9" customWidth="1"/>
    <col min="15876" max="15878" width="3.1640625" style="9" customWidth="1"/>
    <col min="15879" max="15879" width="18.58203125" style="9" customWidth="1"/>
    <col min="15880" max="15880" width="27.58203125" style="9" customWidth="1"/>
    <col min="15881" max="15881" width="18.58203125" style="9" customWidth="1"/>
    <col min="15882" max="15882" width="6" style="9" customWidth="1"/>
    <col min="15883" max="15940" width="8.1640625" style="9" customWidth="1"/>
    <col min="15941" max="16122" width="7.9140625" style="9"/>
    <col min="16123" max="16123" width="2.5" style="9" customWidth="1"/>
    <col min="16124" max="16126" width="3.1640625" style="9" customWidth="1"/>
    <col min="16127" max="16127" width="18.58203125" style="9" customWidth="1"/>
    <col min="16128" max="16128" width="27.58203125" style="9" customWidth="1"/>
    <col min="16129" max="16129" width="18.58203125" style="9" customWidth="1"/>
    <col min="16130" max="16130" width="6" style="9" customWidth="1"/>
    <col min="16131" max="16131" width="2.4140625" style="9" customWidth="1"/>
    <col min="16132" max="16134" width="3.1640625" style="9" customWidth="1"/>
    <col min="16135" max="16135" width="18.58203125" style="9" customWidth="1"/>
    <col min="16136" max="16136" width="27.58203125" style="9" customWidth="1"/>
    <col min="16137" max="16137" width="18.58203125" style="9" customWidth="1"/>
    <col min="16138" max="16138" width="6" style="9" customWidth="1"/>
    <col min="16139" max="16196" width="8.1640625" style="9" customWidth="1"/>
    <col min="16197" max="16384" width="7.9140625" style="9"/>
  </cols>
  <sheetData>
    <row r="1" spans="1:68" s="2" customFormat="1" ht="15" customHeight="1" x14ac:dyDescent="0.35">
      <c r="B1" s="3"/>
      <c r="C1" s="4"/>
      <c r="D1" s="4"/>
      <c r="E1" s="5"/>
      <c r="J1" s="6"/>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row>
    <row r="2" spans="1:68" ht="27.75" customHeight="1" x14ac:dyDescent="0.4">
      <c r="B2" s="217" t="s">
        <v>309</v>
      </c>
      <c r="C2" s="217"/>
      <c r="D2" s="217"/>
      <c r="E2" s="217"/>
      <c r="F2" s="218"/>
      <c r="G2" s="218"/>
      <c r="H2" s="218"/>
      <c r="I2" s="218"/>
      <c r="J2" s="219"/>
    </row>
    <row r="3" spans="1:68" ht="15.5" x14ac:dyDescent="0.35">
      <c r="A3" s="10"/>
      <c r="B3" s="112" t="s">
        <v>268</v>
      </c>
      <c r="C3" s="11"/>
      <c r="D3" s="11"/>
      <c r="E3" s="11"/>
      <c r="F3" s="10"/>
      <c r="G3" s="10"/>
      <c r="H3" s="10"/>
      <c r="I3" s="10"/>
      <c r="J3" s="12"/>
      <c r="K3" s="106"/>
    </row>
    <row r="4" spans="1:68" ht="4.75" customHeight="1" x14ac:dyDescent="0.35">
      <c r="A4" s="10"/>
      <c r="B4" s="11"/>
      <c r="C4" s="11"/>
      <c r="D4" s="11"/>
      <c r="E4" s="11"/>
      <c r="F4" s="10"/>
      <c r="G4" s="10"/>
      <c r="H4" s="10"/>
      <c r="I4" s="10"/>
      <c r="J4" s="12"/>
      <c r="K4" s="13"/>
    </row>
    <row r="5" spans="1:68" ht="15" customHeight="1" x14ac:dyDescent="0.35">
      <c r="B5" s="215" t="s">
        <v>1</v>
      </c>
      <c r="C5" s="220"/>
      <c r="D5" s="57" t="s">
        <v>190</v>
      </c>
      <c r="E5" s="58">
        <f>SUM(E6:E12)</f>
        <v>0</v>
      </c>
      <c r="F5" s="2"/>
      <c r="G5" s="203" t="s">
        <v>3</v>
      </c>
      <c r="H5" s="204"/>
      <c r="I5" s="57" t="s">
        <v>190</v>
      </c>
      <c r="J5" s="59">
        <f>SUM(J6:J16)</f>
        <v>0</v>
      </c>
      <c r="K5" s="13"/>
      <c r="L5" s="13"/>
    </row>
    <row r="6" spans="1:68" ht="15" customHeight="1" x14ac:dyDescent="0.35">
      <c r="B6" s="66" t="s">
        <v>4</v>
      </c>
      <c r="C6" s="221" t="s">
        <v>5</v>
      </c>
      <c r="D6" s="222"/>
      <c r="E6" s="61"/>
      <c r="F6" s="10"/>
      <c r="G6" s="14" t="s">
        <v>6</v>
      </c>
      <c r="H6" s="207" t="s">
        <v>7</v>
      </c>
      <c r="I6" s="208"/>
      <c r="J6" s="15">
        <f>'2. SITES Credit Submission Form'!H51</f>
        <v>0</v>
      </c>
    </row>
    <row r="7" spans="1:68" ht="15" customHeight="1" x14ac:dyDescent="0.35">
      <c r="B7" s="62" t="s">
        <v>8</v>
      </c>
      <c r="C7" s="211" t="s">
        <v>9</v>
      </c>
      <c r="D7" s="212"/>
      <c r="E7" s="63"/>
      <c r="F7" s="2"/>
      <c r="G7" s="16" t="s">
        <v>10</v>
      </c>
      <c r="H7" s="201" t="s">
        <v>11</v>
      </c>
      <c r="I7" s="202"/>
      <c r="J7" s="15">
        <f>'2. SITES Credit Submission Form'!H52</f>
        <v>0</v>
      </c>
    </row>
    <row r="8" spans="1:68" ht="15" customHeight="1" x14ac:dyDescent="0.35">
      <c r="B8" s="62" t="s">
        <v>12</v>
      </c>
      <c r="C8" s="211" t="s">
        <v>13</v>
      </c>
      <c r="D8" s="212"/>
      <c r="E8" s="63"/>
      <c r="F8" s="2"/>
      <c r="G8" s="16" t="s">
        <v>14</v>
      </c>
      <c r="H8" s="201" t="s">
        <v>15</v>
      </c>
      <c r="I8" s="202"/>
      <c r="J8" s="15">
        <f>'2. SITES Credit Submission Form'!H53</f>
        <v>0</v>
      </c>
    </row>
    <row r="9" spans="1:68" ht="15" customHeight="1" x14ac:dyDescent="0.35">
      <c r="B9" s="62" t="s">
        <v>16</v>
      </c>
      <c r="C9" s="211" t="s">
        <v>17</v>
      </c>
      <c r="D9" s="212"/>
      <c r="E9" s="63"/>
      <c r="F9" s="2"/>
      <c r="G9" s="16" t="s">
        <v>18</v>
      </c>
      <c r="H9" s="201" t="s">
        <v>19</v>
      </c>
      <c r="I9" s="202"/>
      <c r="J9" s="15">
        <f>'2. SITES Credit Submission Form'!H54</f>
        <v>0</v>
      </c>
    </row>
    <row r="10" spans="1:68" ht="15" customHeight="1" x14ac:dyDescent="0.35">
      <c r="B10" s="16" t="s">
        <v>20</v>
      </c>
      <c r="C10" s="201" t="s">
        <v>21</v>
      </c>
      <c r="D10" s="202"/>
      <c r="E10" s="17">
        <f>'2. SITES Credit Submission Form'!H17</f>
        <v>0</v>
      </c>
      <c r="F10" s="2"/>
      <c r="G10" s="16" t="s">
        <v>22</v>
      </c>
      <c r="H10" s="201" t="s">
        <v>23</v>
      </c>
      <c r="I10" s="202"/>
      <c r="J10" s="15">
        <f>'2. SITES Credit Submission Form'!H55</f>
        <v>0</v>
      </c>
    </row>
    <row r="11" spans="1:68" ht="15" customHeight="1" x14ac:dyDescent="0.35">
      <c r="B11" s="16" t="s">
        <v>24</v>
      </c>
      <c r="C11" s="201" t="s">
        <v>25</v>
      </c>
      <c r="D11" s="202"/>
      <c r="E11" s="17">
        <f>'2. SITES Credit Submission Form'!H18</f>
        <v>0</v>
      </c>
      <c r="F11" s="2"/>
      <c r="G11" s="16" t="s">
        <v>26</v>
      </c>
      <c r="H11" s="201" t="s">
        <v>27</v>
      </c>
      <c r="I11" s="202"/>
      <c r="J11" s="15">
        <f>'2. SITES Credit Submission Form'!H56</f>
        <v>0</v>
      </c>
    </row>
    <row r="12" spans="1:68" ht="15" customHeight="1" x14ac:dyDescent="0.35">
      <c r="B12" s="16" t="s">
        <v>28</v>
      </c>
      <c r="C12" s="201" t="s">
        <v>29</v>
      </c>
      <c r="D12" s="202"/>
      <c r="E12" s="76">
        <f>'2. SITES Credit Submission Form'!H19</f>
        <v>0</v>
      </c>
      <c r="F12" s="2"/>
      <c r="G12" s="16" t="s">
        <v>30</v>
      </c>
      <c r="H12" s="201" t="s">
        <v>31</v>
      </c>
      <c r="I12" s="202"/>
      <c r="J12" s="15">
        <f>'2. SITES Credit Submission Form'!H57</f>
        <v>0</v>
      </c>
    </row>
    <row r="13" spans="1:68" ht="15" customHeight="1" x14ac:dyDescent="0.35">
      <c r="A13" s="10"/>
      <c r="B13" s="18"/>
      <c r="C13" s="19"/>
      <c r="D13" s="20"/>
      <c r="E13" s="21"/>
      <c r="F13" s="10"/>
      <c r="G13" s="16" t="s">
        <v>32</v>
      </c>
      <c r="H13" s="201" t="s">
        <v>33</v>
      </c>
      <c r="I13" s="202"/>
      <c r="J13" s="15">
        <f>'2. SITES Credit Submission Form'!H58</f>
        <v>0</v>
      </c>
    </row>
    <row r="14" spans="1:68" ht="15" customHeight="1" x14ac:dyDescent="0.35">
      <c r="B14" s="215" t="s">
        <v>34</v>
      </c>
      <c r="C14" s="216"/>
      <c r="D14" s="57" t="s">
        <v>190</v>
      </c>
      <c r="E14" s="58">
        <f>SUM(E15:E18)</f>
        <v>0</v>
      </c>
      <c r="F14" s="2"/>
      <c r="G14" s="16" t="s">
        <v>35</v>
      </c>
      <c r="H14" s="201" t="s">
        <v>36</v>
      </c>
      <c r="I14" s="202"/>
      <c r="J14" s="15">
        <f>'2. SITES Credit Submission Form'!H59</f>
        <v>0</v>
      </c>
    </row>
    <row r="15" spans="1:68" ht="15" customHeight="1" x14ac:dyDescent="0.35">
      <c r="B15" s="60" t="s">
        <v>37</v>
      </c>
      <c r="C15" s="209" t="s">
        <v>38</v>
      </c>
      <c r="D15" s="210"/>
      <c r="E15" s="61"/>
      <c r="F15" s="2"/>
      <c r="G15" s="16" t="s">
        <v>39</v>
      </c>
      <c r="H15" s="201" t="s">
        <v>40</v>
      </c>
      <c r="I15" s="202"/>
      <c r="J15" s="15">
        <f>'2. SITES Credit Submission Form'!H60</f>
        <v>0</v>
      </c>
    </row>
    <row r="16" spans="1:68" ht="15" customHeight="1" x14ac:dyDescent="0.35">
      <c r="B16" s="62" t="s">
        <v>41</v>
      </c>
      <c r="C16" s="211" t="s">
        <v>42</v>
      </c>
      <c r="D16" s="212"/>
      <c r="E16" s="63"/>
      <c r="F16" s="10"/>
      <c r="G16" s="16" t="s">
        <v>43</v>
      </c>
      <c r="H16" s="201" t="s">
        <v>44</v>
      </c>
      <c r="I16" s="202"/>
      <c r="J16" s="15">
        <f>'2. SITES Credit Submission Form'!H61</f>
        <v>0</v>
      </c>
    </row>
    <row r="17" spans="1:68" ht="15" customHeight="1" x14ac:dyDescent="0.35">
      <c r="B17" s="62" t="s">
        <v>45</v>
      </c>
      <c r="C17" s="211" t="s">
        <v>46</v>
      </c>
      <c r="D17" s="212"/>
      <c r="E17" s="63"/>
      <c r="F17" s="2"/>
      <c r="G17" s="2"/>
      <c r="H17" s="2"/>
      <c r="I17" s="2"/>
      <c r="J17" s="6"/>
    </row>
    <row r="18" spans="1:68" ht="15" customHeight="1" x14ac:dyDescent="0.35">
      <c r="B18" s="16" t="s">
        <v>47</v>
      </c>
      <c r="C18" s="201" t="s">
        <v>48</v>
      </c>
      <c r="D18" s="202"/>
      <c r="E18" s="17">
        <f>'2. SITES Credit Submission Form'!H23</f>
        <v>0</v>
      </c>
      <c r="F18" s="2"/>
      <c r="G18" s="203" t="s">
        <v>49</v>
      </c>
      <c r="H18" s="204"/>
      <c r="I18" s="57" t="s">
        <v>190</v>
      </c>
      <c r="J18" s="59">
        <f>SUM(J19:J25)</f>
        <v>0</v>
      </c>
    </row>
    <row r="19" spans="1:68" ht="15" customHeight="1" x14ac:dyDescent="0.35">
      <c r="B19" s="18"/>
      <c r="C19" s="19"/>
      <c r="D19" s="19"/>
      <c r="E19" s="22"/>
      <c r="F19" s="2"/>
      <c r="G19" s="64" t="s">
        <v>50</v>
      </c>
      <c r="H19" s="214" t="s">
        <v>51</v>
      </c>
      <c r="I19" s="210"/>
      <c r="J19" s="61"/>
    </row>
    <row r="20" spans="1:68" ht="15" customHeight="1" x14ac:dyDescent="0.35">
      <c r="B20" s="203" t="s">
        <v>52</v>
      </c>
      <c r="C20" s="204"/>
      <c r="D20" s="57" t="s">
        <v>190</v>
      </c>
      <c r="E20" s="59">
        <f>SUM(E21:E26)</f>
        <v>0</v>
      </c>
      <c r="F20" s="2"/>
      <c r="G20" s="65" t="s">
        <v>53</v>
      </c>
      <c r="H20" s="213" t="s">
        <v>54</v>
      </c>
      <c r="I20" s="212"/>
      <c r="J20" s="63"/>
    </row>
    <row r="21" spans="1:68" s="24" customFormat="1" ht="15" customHeight="1" x14ac:dyDescent="0.35">
      <c r="A21" s="10"/>
      <c r="B21" s="64" t="s">
        <v>55</v>
      </c>
      <c r="C21" s="214" t="s">
        <v>56</v>
      </c>
      <c r="D21" s="210"/>
      <c r="E21" s="61"/>
      <c r="F21" s="10"/>
      <c r="G21" s="65" t="s">
        <v>57</v>
      </c>
      <c r="H21" s="213" t="s">
        <v>58</v>
      </c>
      <c r="I21" s="212"/>
      <c r="J21" s="63"/>
      <c r="K21" s="13"/>
      <c r="L21" s="13"/>
      <c r="M21" s="13"/>
      <c r="N21" s="13"/>
      <c r="O21" s="13"/>
      <c r="P21" s="13"/>
      <c r="Q21" s="1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row>
    <row r="22" spans="1:68" ht="15" customHeight="1" x14ac:dyDescent="0.35">
      <c r="B22" s="65" t="s">
        <v>59</v>
      </c>
      <c r="C22" s="213" t="s">
        <v>60</v>
      </c>
      <c r="D22" s="212"/>
      <c r="E22" s="63"/>
      <c r="F22" s="2"/>
      <c r="G22" s="16" t="s">
        <v>61</v>
      </c>
      <c r="H22" s="201" t="s">
        <v>62</v>
      </c>
      <c r="I22" s="202"/>
      <c r="J22" s="25">
        <f>'2. SITES Credit Submission Form'!H65</f>
        <v>0</v>
      </c>
    </row>
    <row r="23" spans="1:68" ht="15" customHeight="1" x14ac:dyDescent="0.35">
      <c r="B23" s="16" t="s">
        <v>63</v>
      </c>
      <c r="C23" s="201" t="s">
        <v>64</v>
      </c>
      <c r="D23" s="202"/>
      <c r="E23" s="17">
        <f>'2. SITES Credit Submission Form'!H26</f>
        <v>0</v>
      </c>
      <c r="F23" s="10"/>
      <c r="G23" s="16" t="s">
        <v>65</v>
      </c>
      <c r="H23" s="201" t="s">
        <v>66</v>
      </c>
      <c r="I23" s="202"/>
      <c r="J23" s="25">
        <f>'2. SITES Credit Submission Form'!H66</f>
        <v>0</v>
      </c>
    </row>
    <row r="24" spans="1:68" ht="15" customHeight="1" x14ac:dyDescent="0.35">
      <c r="B24" s="16" t="s">
        <v>67</v>
      </c>
      <c r="C24" s="201" t="s">
        <v>68</v>
      </c>
      <c r="D24" s="202"/>
      <c r="E24" s="17">
        <f>'2. SITES Credit Submission Form'!H27</f>
        <v>0</v>
      </c>
      <c r="F24" s="2"/>
      <c r="G24" s="16" t="s">
        <v>69</v>
      </c>
      <c r="H24" s="201" t="s">
        <v>70</v>
      </c>
      <c r="I24" s="202"/>
      <c r="J24" s="25">
        <f>'2. SITES Credit Submission Form'!H67</f>
        <v>0</v>
      </c>
    </row>
    <row r="25" spans="1:68" ht="15" customHeight="1" x14ac:dyDescent="0.35">
      <c r="B25" s="16" t="s">
        <v>71</v>
      </c>
      <c r="C25" s="201" t="s">
        <v>72</v>
      </c>
      <c r="D25" s="202"/>
      <c r="E25" s="17">
        <f>'2. SITES Credit Submission Form'!H28</f>
        <v>0</v>
      </c>
      <c r="F25" s="2"/>
      <c r="G25" s="16" t="s">
        <v>73</v>
      </c>
      <c r="H25" s="201" t="s">
        <v>74</v>
      </c>
      <c r="I25" s="202"/>
      <c r="J25" s="25">
        <f>'2. SITES Credit Submission Form'!H68</f>
        <v>0</v>
      </c>
    </row>
    <row r="26" spans="1:68" ht="15" customHeight="1" x14ac:dyDescent="0.35">
      <c r="B26" s="16" t="s">
        <v>75</v>
      </c>
      <c r="C26" s="201" t="s">
        <v>76</v>
      </c>
      <c r="D26" s="202"/>
      <c r="E26" s="17">
        <f>'2. SITES Credit Submission Form'!H29</f>
        <v>0</v>
      </c>
      <c r="F26" s="2"/>
      <c r="G26" s="2"/>
      <c r="H26" s="2"/>
      <c r="I26" s="2"/>
      <c r="J26" s="6"/>
    </row>
    <row r="27" spans="1:68" ht="15" customHeight="1" x14ac:dyDescent="0.35">
      <c r="B27" s="18"/>
      <c r="C27" s="19"/>
      <c r="D27" s="19"/>
      <c r="E27" s="22"/>
      <c r="F27" s="2"/>
      <c r="G27" s="203" t="s">
        <v>77</v>
      </c>
      <c r="H27" s="204"/>
      <c r="I27" s="57" t="s">
        <v>190</v>
      </c>
      <c r="J27" s="59">
        <f>SUM(J28:J34)</f>
        <v>0</v>
      </c>
    </row>
    <row r="28" spans="1:68" ht="15" customHeight="1" x14ac:dyDescent="0.35">
      <c r="B28" s="203" t="s">
        <v>78</v>
      </c>
      <c r="C28" s="204"/>
      <c r="D28" s="57" t="s">
        <v>190</v>
      </c>
      <c r="E28" s="59">
        <f>SUM(E29:E39)</f>
        <v>0</v>
      </c>
      <c r="F28" s="2"/>
      <c r="G28" s="60" t="s">
        <v>79</v>
      </c>
      <c r="H28" s="209" t="s">
        <v>80</v>
      </c>
      <c r="I28" s="210"/>
      <c r="J28" s="61"/>
    </row>
    <row r="29" spans="1:68" ht="15" customHeight="1" x14ac:dyDescent="0.35">
      <c r="B29" s="60" t="s">
        <v>81</v>
      </c>
      <c r="C29" s="209" t="s">
        <v>82</v>
      </c>
      <c r="D29" s="210"/>
      <c r="E29" s="61"/>
      <c r="F29" s="2"/>
      <c r="G29" s="62" t="s">
        <v>83</v>
      </c>
      <c r="H29" s="211" t="s">
        <v>84</v>
      </c>
      <c r="I29" s="212"/>
      <c r="J29" s="63"/>
    </row>
    <row r="30" spans="1:68" s="24" customFormat="1" ht="15" customHeight="1" x14ac:dyDescent="0.35">
      <c r="A30" s="10"/>
      <c r="B30" s="62" t="s">
        <v>85</v>
      </c>
      <c r="C30" s="211" t="s">
        <v>86</v>
      </c>
      <c r="D30" s="212"/>
      <c r="E30" s="63"/>
      <c r="F30" s="10"/>
      <c r="G30" s="16" t="s">
        <v>87</v>
      </c>
      <c r="H30" s="201" t="s">
        <v>88</v>
      </c>
      <c r="I30" s="202"/>
      <c r="J30" s="26">
        <f>'2. SITES Credit Submission Form'!H71</f>
        <v>0</v>
      </c>
      <c r="K30" s="13"/>
      <c r="L30" s="13"/>
      <c r="M30" s="13"/>
      <c r="N30" s="13"/>
      <c r="O30" s="13"/>
      <c r="P30" s="13"/>
      <c r="Q30" s="1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row>
    <row r="31" spans="1:68" ht="15" customHeight="1" x14ac:dyDescent="0.35">
      <c r="B31" s="62" t="s">
        <v>89</v>
      </c>
      <c r="C31" s="211" t="s">
        <v>90</v>
      </c>
      <c r="D31" s="212"/>
      <c r="E31" s="63"/>
      <c r="F31" s="2"/>
      <c r="G31" s="16" t="s">
        <v>91</v>
      </c>
      <c r="H31" s="201" t="s">
        <v>92</v>
      </c>
      <c r="I31" s="202"/>
      <c r="J31" s="26">
        <f>'2. SITES Credit Submission Form'!H72</f>
        <v>0</v>
      </c>
    </row>
    <row r="32" spans="1:68" s="8" customFormat="1" ht="15" customHeight="1" x14ac:dyDescent="0.35">
      <c r="A32" s="2"/>
      <c r="B32" s="16" t="s">
        <v>93</v>
      </c>
      <c r="C32" s="201" t="s">
        <v>94</v>
      </c>
      <c r="D32" s="202"/>
      <c r="E32" s="17">
        <f>'2. SITES Credit Submission Form'!H33</f>
        <v>0</v>
      </c>
      <c r="F32" s="10"/>
      <c r="G32" s="16" t="s">
        <v>95</v>
      </c>
      <c r="H32" s="201" t="s">
        <v>96</v>
      </c>
      <c r="I32" s="202"/>
      <c r="J32" s="26">
        <f>'2. SITES Credit Submission Form'!H73</f>
        <v>0</v>
      </c>
      <c r="K32" s="7"/>
      <c r="L32" s="7"/>
      <c r="M32" s="7"/>
      <c r="N32" s="7"/>
      <c r="O32" s="7"/>
      <c r="P32" s="7"/>
      <c r="Q32" s="7"/>
    </row>
    <row r="33" spans="1:68" s="8" customFormat="1" ht="15" customHeight="1" x14ac:dyDescent="0.35">
      <c r="A33" s="2"/>
      <c r="B33" s="16" t="s">
        <v>97</v>
      </c>
      <c r="C33" s="201" t="s">
        <v>98</v>
      </c>
      <c r="D33" s="202"/>
      <c r="E33" s="17">
        <f>'2. SITES Credit Submission Form'!H34</f>
        <v>0</v>
      </c>
      <c r="F33" s="2"/>
      <c r="G33" s="16" t="s">
        <v>99</v>
      </c>
      <c r="H33" s="201" t="s">
        <v>100</v>
      </c>
      <c r="I33" s="202"/>
      <c r="J33" s="26">
        <f>'2. SITES Credit Submission Form'!H74</f>
        <v>0</v>
      </c>
      <c r="K33" s="7"/>
      <c r="L33" s="7"/>
      <c r="M33" s="7"/>
      <c r="N33" s="7"/>
      <c r="O33" s="7"/>
      <c r="P33" s="7"/>
      <c r="Q33" s="7"/>
    </row>
    <row r="34" spans="1:68" s="8" customFormat="1" ht="15" customHeight="1" x14ac:dyDescent="0.35">
      <c r="A34" s="2"/>
      <c r="B34" s="16" t="s">
        <v>101</v>
      </c>
      <c r="C34" s="201" t="s">
        <v>102</v>
      </c>
      <c r="D34" s="202"/>
      <c r="E34" s="17">
        <f>'2. SITES Credit Submission Form'!H35</f>
        <v>0</v>
      </c>
      <c r="F34" s="2"/>
      <c r="G34" s="16" t="s">
        <v>103</v>
      </c>
      <c r="H34" s="201" t="s">
        <v>104</v>
      </c>
      <c r="I34" s="202"/>
      <c r="J34" s="26">
        <f>'2. SITES Credit Submission Form'!H75</f>
        <v>0</v>
      </c>
      <c r="K34" s="7"/>
      <c r="L34" s="7"/>
      <c r="M34" s="7"/>
      <c r="N34" s="7"/>
      <c r="O34" s="7"/>
      <c r="P34" s="7"/>
      <c r="Q34" s="7"/>
    </row>
    <row r="35" spans="1:68" s="8" customFormat="1" ht="15" customHeight="1" x14ac:dyDescent="0.35">
      <c r="A35" s="2"/>
      <c r="B35" s="16" t="s">
        <v>105</v>
      </c>
      <c r="C35" s="201" t="s">
        <v>106</v>
      </c>
      <c r="D35" s="202"/>
      <c r="E35" s="17">
        <f>'2. SITES Credit Submission Form'!H36</f>
        <v>0</v>
      </c>
      <c r="F35" s="2"/>
      <c r="G35" s="2"/>
      <c r="H35" s="2"/>
      <c r="I35" s="2"/>
      <c r="J35" s="6"/>
      <c r="K35" s="7"/>
      <c r="L35" s="7"/>
      <c r="M35" s="7"/>
      <c r="N35" s="7"/>
      <c r="O35" s="7"/>
      <c r="P35" s="7"/>
      <c r="Q35" s="7"/>
    </row>
    <row r="36" spans="1:68" s="8" customFormat="1" ht="15" customHeight="1" x14ac:dyDescent="0.35">
      <c r="A36" s="2"/>
      <c r="B36" s="16" t="s">
        <v>107</v>
      </c>
      <c r="C36" s="201" t="s">
        <v>108</v>
      </c>
      <c r="D36" s="202"/>
      <c r="E36" s="17">
        <f>'2. SITES Credit Submission Form'!H37</f>
        <v>0</v>
      </c>
      <c r="F36" s="2"/>
      <c r="G36" s="203" t="s">
        <v>109</v>
      </c>
      <c r="H36" s="204"/>
      <c r="I36" s="57" t="s">
        <v>190</v>
      </c>
      <c r="J36" s="59">
        <f>SUM(J37:J39)</f>
        <v>0</v>
      </c>
      <c r="K36" s="7"/>
      <c r="L36" s="7"/>
      <c r="M36" s="7"/>
      <c r="N36" s="7"/>
      <c r="O36" s="7"/>
      <c r="P36" s="7"/>
      <c r="Q36" s="7"/>
    </row>
    <row r="37" spans="1:68" s="8" customFormat="1" ht="15" customHeight="1" x14ac:dyDescent="0.35">
      <c r="A37" s="2"/>
      <c r="B37" s="16" t="s">
        <v>110</v>
      </c>
      <c r="C37" s="201" t="s">
        <v>111</v>
      </c>
      <c r="D37" s="202"/>
      <c r="E37" s="17">
        <f>'2. SITES Credit Submission Form'!H38</f>
        <v>0</v>
      </c>
      <c r="F37" s="2"/>
      <c r="G37" s="14" t="s">
        <v>112</v>
      </c>
      <c r="H37" s="207" t="s">
        <v>113</v>
      </c>
      <c r="I37" s="208"/>
      <c r="J37" s="27">
        <f>'2. SITES Credit Submission Form'!H76</f>
        <v>0</v>
      </c>
      <c r="K37" s="7"/>
      <c r="L37" s="7"/>
      <c r="M37" s="7"/>
      <c r="N37" s="7"/>
      <c r="O37" s="7"/>
      <c r="P37" s="7"/>
      <c r="Q37" s="7"/>
    </row>
    <row r="38" spans="1:68" s="8" customFormat="1" ht="15" customHeight="1" x14ac:dyDescent="0.35">
      <c r="A38" s="2"/>
      <c r="B38" s="16" t="s">
        <v>114</v>
      </c>
      <c r="C38" s="201" t="s">
        <v>115</v>
      </c>
      <c r="D38" s="202"/>
      <c r="E38" s="17">
        <f>'2. SITES Credit Submission Form'!H39</f>
        <v>0</v>
      </c>
      <c r="F38" s="2"/>
      <c r="G38" s="16" t="s">
        <v>116</v>
      </c>
      <c r="H38" s="201" t="s">
        <v>117</v>
      </c>
      <c r="I38" s="202"/>
      <c r="J38" s="27">
        <f>'2. SITES Credit Submission Form'!H77</f>
        <v>0</v>
      </c>
      <c r="K38" s="7"/>
      <c r="L38" s="7"/>
      <c r="M38" s="7"/>
      <c r="N38" s="7"/>
      <c r="O38" s="7"/>
      <c r="P38" s="7"/>
      <c r="Q38" s="7"/>
    </row>
    <row r="39" spans="1:68" s="8" customFormat="1" ht="15" customHeight="1" x14ac:dyDescent="0.35">
      <c r="A39" s="2"/>
      <c r="B39" s="16" t="s">
        <v>118</v>
      </c>
      <c r="C39" s="201" t="s">
        <v>119</v>
      </c>
      <c r="D39" s="202"/>
      <c r="E39" s="17">
        <f>'2. SITES Credit Submission Form'!H40</f>
        <v>0</v>
      </c>
      <c r="F39" s="2"/>
      <c r="G39" s="16" t="s">
        <v>120</v>
      </c>
      <c r="H39" s="201" t="s">
        <v>121</v>
      </c>
      <c r="I39" s="202"/>
      <c r="J39" s="27">
        <f>'2. SITES Credit Submission Form'!H78</f>
        <v>0</v>
      </c>
      <c r="K39" s="7"/>
      <c r="L39" s="7"/>
      <c r="M39" s="7"/>
      <c r="N39" s="7"/>
      <c r="O39" s="7"/>
      <c r="P39" s="7"/>
      <c r="Q39" s="7"/>
    </row>
    <row r="40" spans="1:68" ht="20.399999999999999" customHeight="1" x14ac:dyDescent="0.35">
      <c r="B40" s="18"/>
      <c r="C40" s="19"/>
      <c r="D40" s="19"/>
      <c r="E40" s="22"/>
      <c r="F40" s="2"/>
      <c r="G40" s="18"/>
      <c r="H40" s="19"/>
      <c r="I40" s="19"/>
      <c r="J40" s="22"/>
    </row>
    <row r="41" spans="1:68" ht="15" customHeight="1" x14ac:dyDescent="0.35">
      <c r="B41" s="203" t="s">
        <v>122</v>
      </c>
      <c r="C41" s="204"/>
      <c r="D41" s="57" t="s">
        <v>2</v>
      </c>
      <c r="E41" s="58">
        <f>SUM(E42:E51)</f>
        <v>0</v>
      </c>
      <c r="F41" s="2"/>
      <c r="G41" s="203" t="s">
        <v>123</v>
      </c>
      <c r="H41" s="204"/>
      <c r="I41" s="57" t="s">
        <v>190</v>
      </c>
      <c r="J41" s="59">
        <f>SUM(J42:J44)</f>
        <v>0</v>
      </c>
    </row>
    <row r="42" spans="1:68" ht="15" customHeight="1" x14ac:dyDescent="0.35">
      <c r="B42" s="60" t="s">
        <v>124</v>
      </c>
      <c r="C42" s="209" t="s">
        <v>125</v>
      </c>
      <c r="D42" s="210"/>
      <c r="E42" s="61"/>
      <c r="F42" s="2"/>
      <c r="G42" s="14" t="s">
        <v>126</v>
      </c>
      <c r="H42" s="207" t="s">
        <v>127</v>
      </c>
      <c r="I42" s="208"/>
      <c r="J42" s="27">
        <f>'2. SITES Credit Submission Form'!H79</f>
        <v>0</v>
      </c>
    </row>
    <row r="43" spans="1:68" ht="15" customHeight="1" x14ac:dyDescent="0.35">
      <c r="B43" s="16" t="s">
        <v>128</v>
      </c>
      <c r="C43" s="201" t="s">
        <v>129</v>
      </c>
      <c r="D43" s="202"/>
      <c r="E43" s="17">
        <f>'2. SITES Credit Submission Form'!H42</f>
        <v>0</v>
      </c>
      <c r="F43" s="2"/>
      <c r="G43" s="14" t="s">
        <v>130</v>
      </c>
      <c r="H43" s="207" t="s">
        <v>127</v>
      </c>
      <c r="I43" s="208"/>
      <c r="J43" s="27">
        <f>'2. SITES Credit Submission Form'!H80</f>
        <v>0</v>
      </c>
    </row>
    <row r="44" spans="1:68" s="24" customFormat="1" ht="15" customHeight="1" x14ac:dyDescent="0.35">
      <c r="A44" s="10"/>
      <c r="B44" s="16" t="s">
        <v>131</v>
      </c>
      <c r="C44" s="201" t="s">
        <v>132</v>
      </c>
      <c r="D44" s="202"/>
      <c r="E44" s="17">
        <f>'2. SITES Credit Submission Form'!H43</f>
        <v>0</v>
      </c>
      <c r="F44" s="10"/>
      <c r="G44" s="14" t="s">
        <v>133</v>
      </c>
      <c r="H44" s="207" t="s">
        <v>127</v>
      </c>
      <c r="I44" s="208"/>
      <c r="J44" s="27">
        <f>'2. SITES Credit Submission Form'!H81</f>
        <v>0</v>
      </c>
      <c r="K44" s="13"/>
      <c r="L44" s="13"/>
      <c r="M44" s="13"/>
      <c r="N44" s="13"/>
      <c r="O44" s="13"/>
      <c r="P44" s="13"/>
      <c r="Q44" s="1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row>
    <row r="45" spans="1:68" s="24" customFormat="1" ht="15" customHeight="1" thickBot="1" x14ac:dyDescent="0.4">
      <c r="A45" s="10"/>
      <c r="B45" s="16" t="s">
        <v>134</v>
      </c>
      <c r="C45" s="201" t="s">
        <v>135</v>
      </c>
      <c r="D45" s="202"/>
      <c r="E45" s="17">
        <f>'2. SITES Credit Submission Form'!H44</f>
        <v>0</v>
      </c>
      <c r="F45" s="10"/>
      <c r="G45" s="18"/>
      <c r="H45" s="19"/>
      <c r="I45" s="19"/>
      <c r="J45" s="22"/>
      <c r="K45" s="13"/>
      <c r="L45" s="13"/>
      <c r="M45" s="13"/>
      <c r="N45" s="13"/>
      <c r="O45" s="13"/>
      <c r="P45" s="13"/>
      <c r="Q45" s="1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row>
    <row r="46" spans="1:68" s="8" customFormat="1" ht="15" customHeight="1" thickBot="1" x14ac:dyDescent="0.4">
      <c r="A46" s="2"/>
      <c r="B46" s="16" t="s">
        <v>136</v>
      </c>
      <c r="C46" s="201" t="s">
        <v>137</v>
      </c>
      <c r="D46" s="202"/>
      <c r="E46" s="17">
        <f>'2. SITES Credit Submission Form'!H45</f>
        <v>0</v>
      </c>
      <c r="F46" s="2"/>
      <c r="G46" s="205" t="s">
        <v>191</v>
      </c>
      <c r="H46" s="206"/>
      <c r="I46" s="71"/>
      <c r="J46" s="70">
        <f>SUM(E5+E14+E20+E28+E41+J5+J18+J27+J36+J41)</f>
        <v>0</v>
      </c>
      <c r="K46" s="7"/>
      <c r="L46" s="7"/>
      <c r="M46" s="7"/>
      <c r="N46" s="7"/>
      <c r="O46" s="7"/>
      <c r="P46" s="7"/>
      <c r="Q46" s="7"/>
    </row>
    <row r="47" spans="1:68" s="8" customFormat="1" ht="15" customHeight="1" x14ac:dyDescent="0.35">
      <c r="A47" s="2"/>
      <c r="B47" s="16" t="s">
        <v>138</v>
      </c>
      <c r="C47" s="201" t="s">
        <v>139</v>
      </c>
      <c r="D47" s="202"/>
      <c r="E47" s="17">
        <f>'2. SITES Credit Submission Form'!H46</f>
        <v>0</v>
      </c>
      <c r="F47" s="10"/>
      <c r="G47" s="227" t="s">
        <v>310</v>
      </c>
      <c r="H47" s="228"/>
      <c r="I47" s="223" t="s">
        <v>144</v>
      </c>
      <c r="J47" s="224"/>
      <c r="K47" s="7"/>
      <c r="L47" s="7"/>
      <c r="M47" s="7"/>
      <c r="N47" s="7"/>
      <c r="O47" s="7"/>
      <c r="P47" s="7"/>
      <c r="Q47" s="7"/>
    </row>
    <row r="48" spans="1:68" s="8" customFormat="1" ht="15" customHeight="1" x14ac:dyDescent="0.35">
      <c r="A48" s="2"/>
      <c r="B48" s="16" t="s">
        <v>140</v>
      </c>
      <c r="C48" s="201" t="s">
        <v>141</v>
      </c>
      <c r="D48" s="202"/>
      <c r="E48" s="17">
        <f>'2. SITES Credit Submission Form'!H47</f>
        <v>0</v>
      </c>
      <c r="F48" s="2"/>
      <c r="G48" s="225" t="s">
        <v>147</v>
      </c>
      <c r="H48" s="226"/>
      <c r="I48" s="225">
        <v>70</v>
      </c>
      <c r="J48" s="226"/>
      <c r="K48" s="7"/>
      <c r="L48" s="7"/>
      <c r="M48" s="7"/>
      <c r="N48" s="7"/>
      <c r="O48" s="7"/>
      <c r="P48" s="7"/>
      <c r="Q48" s="7"/>
    </row>
    <row r="49" spans="1:68" s="8" customFormat="1" ht="15" customHeight="1" x14ac:dyDescent="0.35">
      <c r="A49" s="2"/>
      <c r="B49" s="16" t="s">
        <v>142</v>
      </c>
      <c r="C49" s="201" t="s">
        <v>143</v>
      </c>
      <c r="D49" s="202"/>
      <c r="E49" s="17">
        <f>'2. SITES Credit Submission Form'!H48</f>
        <v>0</v>
      </c>
      <c r="F49" s="2"/>
      <c r="G49" s="225" t="s">
        <v>150</v>
      </c>
      <c r="H49" s="226"/>
      <c r="I49" s="225">
        <v>85</v>
      </c>
      <c r="J49" s="226"/>
      <c r="K49" s="7"/>
      <c r="L49" s="7"/>
      <c r="M49" s="7"/>
      <c r="N49" s="7"/>
      <c r="O49" s="7"/>
      <c r="P49" s="7"/>
      <c r="Q49" s="7"/>
    </row>
    <row r="50" spans="1:68" s="8" customFormat="1" ht="15" customHeight="1" x14ac:dyDescent="0.35">
      <c r="A50" s="2"/>
      <c r="B50" s="16" t="s">
        <v>145</v>
      </c>
      <c r="C50" s="201" t="s">
        <v>146</v>
      </c>
      <c r="D50" s="202"/>
      <c r="E50" s="17">
        <f>'2. SITES Credit Submission Form'!H49</f>
        <v>0</v>
      </c>
      <c r="F50" s="2"/>
      <c r="G50" s="225" t="s">
        <v>151</v>
      </c>
      <c r="H50" s="226"/>
      <c r="I50" s="225">
        <v>100</v>
      </c>
      <c r="J50" s="226"/>
      <c r="K50" s="7"/>
      <c r="L50" s="7"/>
      <c r="M50" s="7"/>
      <c r="N50" s="7"/>
      <c r="O50" s="7"/>
      <c r="P50" s="7"/>
      <c r="Q50" s="7"/>
    </row>
    <row r="51" spans="1:68" s="8" customFormat="1" ht="15" customHeight="1" x14ac:dyDescent="0.35">
      <c r="A51" s="2"/>
      <c r="B51" s="16" t="s">
        <v>148</v>
      </c>
      <c r="C51" s="201" t="s">
        <v>149</v>
      </c>
      <c r="D51" s="202"/>
      <c r="E51" s="17">
        <f>'2. SITES Credit Submission Form'!H50</f>
        <v>0</v>
      </c>
      <c r="F51" s="2"/>
      <c r="G51" s="225" t="s">
        <v>152</v>
      </c>
      <c r="H51" s="226"/>
      <c r="I51" s="225">
        <v>135</v>
      </c>
      <c r="J51" s="226"/>
      <c r="K51" s="7"/>
      <c r="L51" s="7"/>
      <c r="M51" s="7"/>
      <c r="N51" s="7"/>
      <c r="O51" s="7"/>
      <c r="P51" s="7"/>
      <c r="Q51" s="7"/>
    </row>
    <row r="52" spans="1:68" s="8" customFormat="1" ht="15" customHeight="1" x14ac:dyDescent="0.35">
      <c r="A52" s="2"/>
      <c r="B52" s="30"/>
      <c r="C52" s="28"/>
      <c r="D52" s="28"/>
      <c r="E52" s="29"/>
      <c r="F52" s="2"/>
      <c r="G52"/>
      <c r="H52"/>
      <c r="I52"/>
      <c r="J52"/>
      <c r="K52" s="7"/>
      <c r="L52" s="7"/>
      <c r="M52" s="7"/>
      <c r="N52" s="7"/>
      <c r="O52" s="7"/>
      <c r="P52" s="7"/>
      <c r="Q52" s="7"/>
    </row>
    <row r="53" spans="1:68" s="8" customFormat="1" ht="15" customHeight="1" x14ac:dyDescent="0.35">
      <c r="A53" s="2"/>
      <c r="B53" s="3"/>
      <c r="C53" s="4"/>
      <c r="D53" s="4"/>
      <c r="E53" s="5"/>
      <c r="F53" s="2"/>
      <c r="G53" s="5"/>
      <c r="H53" s="5"/>
      <c r="I53"/>
      <c r="J53"/>
      <c r="K53" s="7"/>
      <c r="L53" s="7"/>
      <c r="M53" s="7"/>
      <c r="N53" s="7"/>
      <c r="O53" s="7"/>
      <c r="P53" s="7"/>
      <c r="Q53" s="7"/>
    </row>
    <row r="54" spans="1:68" ht="15" customHeight="1" x14ac:dyDescent="0.35">
      <c r="B54" s="3"/>
      <c r="C54" s="4"/>
      <c r="D54" s="4"/>
      <c r="E54" s="5"/>
      <c r="F54" s="2"/>
      <c r="G54" s="5"/>
      <c r="H54" s="5"/>
      <c r="I54" s="2"/>
      <c r="J54" s="6"/>
    </row>
    <row r="55" spans="1:68" ht="15" customHeight="1" x14ac:dyDescent="0.35">
      <c r="B55" s="3"/>
      <c r="C55" s="4"/>
      <c r="D55" s="4"/>
      <c r="E55" s="5"/>
      <c r="F55" s="2"/>
      <c r="G55" s="5"/>
      <c r="H55" s="5"/>
      <c r="I55" s="2"/>
      <c r="J55" s="6"/>
    </row>
    <row r="56" spans="1:68" ht="15" customHeight="1" x14ac:dyDescent="0.35">
      <c r="B56" s="3"/>
      <c r="C56" s="4"/>
      <c r="D56" s="4"/>
      <c r="E56" s="5"/>
      <c r="F56" s="2"/>
      <c r="G56" s="5"/>
      <c r="H56" s="5"/>
      <c r="I56" s="2"/>
      <c r="J56" s="6"/>
    </row>
    <row r="57" spans="1:68" ht="15" customHeight="1" x14ac:dyDescent="0.35">
      <c r="B57" s="3"/>
      <c r="C57" s="4"/>
      <c r="D57" s="4"/>
      <c r="E57" s="5"/>
      <c r="F57" s="2"/>
      <c r="G57" s="5"/>
      <c r="H57" s="5"/>
      <c r="I57" s="10"/>
      <c r="J57" s="12"/>
    </row>
    <row r="58" spans="1:68" s="32" customFormat="1" ht="15" customHeight="1" x14ac:dyDescent="0.35">
      <c r="A58" s="10"/>
      <c r="B58" s="3"/>
      <c r="C58" s="4"/>
      <c r="D58" s="4"/>
      <c r="E58" s="5"/>
      <c r="F58" s="10"/>
      <c r="G58" s="10"/>
      <c r="H58" s="10"/>
      <c r="I58" s="10"/>
      <c r="J58" s="12"/>
      <c r="K58" s="13"/>
      <c r="L58" s="13"/>
      <c r="M58" s="13"/>
      <c r="N58" s="13"/>
      <c r="O58" s="13"/>
      <c r="P58" s="13"/>
      <c r="Q58" s="13"/>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A58" s="31"/>
      <c r="BB58" s="31"/>
      <c r="BC58" s="31"/>
      <c r="BD58" s="31"/>
      <c r="BE58" s="31"/>
      <c r="BF58" s="31"/>
      <c r="BG58" s="31"/>
      <c r="BH58" s="31"/>
      <c r="BI58" s="31"/>
      <c r="BJ58" s="31"/>
      <c r="BK58" s="31"/>
      <c r="BL58" s="31"/>
      <c r="BM58" s="31"/>
      <c r="BN58" s="31"/>
      <c r="BO58" s="31"/>
      <c r="BP58" s="31"/>
    </row>
    <row r="59" spans="1:68" s="32" customFormat="1" ht="15" customHeight="1" x14ac:dyDescent="0.35">
      <c r="A59" s="10"/>
      <c r="B59" s="3"/>
      <c r="C59" s="4"/>
      <c r="D59" s="4"/>
      <c r="E59" s="5"/>
      <c r="F59" s="10"/>
      <c r="G59" s="2"/>
      <c r="H59" s="2"/>
      <c r="I59" s="2"/>
      <c r="J59" s="6"/>
      <c r="K59" s="13"/>
      <c r="L59" s="13"/>
      <c r="M59" s="13"/>
      <c r="N59" s="13"/>
      <c r="O59" s="13"/>
      <c r="P59" s="13"/>
      <c r="Q59" s="13"/>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c r="BF59" s="31"/>
      <c r="BG59" s="31"/>
      <c r="BH59" s="31"/>
      <c r="BI59" s="31"/>
      <c r="BJ59" s="31"/>
      <c r="BK59" s="31"/>
      <c r="BL59" s="31"/>
      <c r="BM59" s="31"/>
      <c r="BN59" s="31"/>
      <c r="BO59" s="31"/>
      <c r="BP59" s="31"/>
    </row>
    <row r="60" spans="1:68" ht="15" customHeight="1" x14ac:dyDescent="0.35">
      <c r="B60" s="3"/>
      <c r="C60" s="4"/>
      <c r="D60" s="4"/>
      <c r="E60" s="5"/>
      <c r="F60" s="2"/>
      <c r="G60" s="2"/>
      <c r="H60" s="2"/>
      <c r="I60" s="2"/>
      <c r="J60" s="6"/>
    </row>
    <row r="61" spans="1:68" ht="15" customHeight="1" x14ac:dyDescent="0.35">
      <c r="B61" s="3"/>
      <c r="C61" s="4"/>
      <c r="D61" s="4"/>
      <c r="E61" s="5"/>
      <c r="F61" s="10"/>
      <c r="G61" s="2"/>
      <c r="H61" s="2"/>
      <c r="I61" s="2"/>
      <c r="J61" s="6"/>
    </row>
    <row r="62" spans="1:68" ht="15" customHeight="1" x14ac:dyDescent="0.35">
      <c r="B62" s="3"/>
      <c r="C62" s="4"/>
      <c r="D62" s="4"/>
      <c r="E62" s="5"/>
      <c r="F62" s="2"/>
      <c r="G62" s="2"/>
      <c r="H62" s="2"/>
      <c r="I62" s="2"/>
      <c r="J62" s="6"/>
    </row>
    <row r="63" spans="1:68" ht="15" customHeight="1" x14ac:dyDescent="0.35">
      <c r="B63" s="3"/>
      <c r="C63" s="4"/>
      <c r="D63" s="4"/>
      <c r="E63" s="5"/>
      <c r="F63" s="2"/>
      <c r="G63" s="2"/>
      <c r="H63" s="2"/>
      <c r="I63" s="2"/>
      <c r="J63" s="6"/>
    </row>
    <row r="64" spans="1:68" ht="15" customHeight="1" x14ac:dyDescent="0.35">
      <c r="B64" s="3"/>
      <c r="C64" s="4"/>
      <c r="D64" s="4"/>
      <c r="E64" s="5"/>
      <c r="F64" s="2"/>
      <c r="G64" s="2"/>
      <c r="H64" s="2"/>
      <c r="I64" s="2"/>
      <c r="J64" s="6"/>
    </row>
    <row r="65" spans="1:68" ht="15" customHeight="1" x14ac:dyDescent="0.35">
      <c r="B65" s="3"/>
      <c r="C65" s="4"/>
      <c r="D65" s="4"/>
      <c r="E65" s="5"/>
      <c r="F65" s="2"/>
      <c r="G65" s="2"/>
      <c r="H65" s="2"/>
      <c r="I65" s="2"/>
      <c r="J65" s="6"/>
    </row>
    <row r="66" spans="1:68" ht="15" customHeight="1" x14ac:dyDescent="0.35">
      <c r="B66" s="3"/>
      <c r="C66" s="4"/>
      <c r="D66" s="4"/>
      <c r="E66" s="5"/>
      <c r="F66" s="2"/>
      <c r="G66" s="2"/>
      <c r="H66" s="2"/>
      <c r="I66" s="2"/>
      <c r="J66" s="6"/>
    </row>
    <row r="67" spans="1:68" ht="15" customHeight="1" x14ac:dyDescent="0.35">
      <c r="B67" s="3"/>
      <c r="C67" s="4"/>
      <c r="D67" s="4"/>
      <c r="E67" s="5"/>
      <c r="F67" s="2"/>
      <c r="G67" s="2"/>
      <c r="H67" s="2"/>
      <c r="I67" s="2"/>
      <c r="J67" s="6"/>
    </row>
    <row r="68" spans="1:68" ht="15" customHeight="1" x14ac:dyDescent="0.35">
      <c r="B68" s="3"/>
      <c r="C68" s="4"/>
      <c r="D68" s="4"/>
      <c r="E68" s="5"/>
      <c r="F68" s="2"/>
      <c r="G68" s="10"/>
      <c r="H68" s="10"/>
      <c r="I68" s="10"/>
      <c r="J68" s="12"/>
    </row>
    <row r="69" spans="1:68" ht="15" customHeight="1" x14ac:dyDescent="0.35">
      <c r="B69" s="3"/>
      <c r="C69" s="4"/>
      <c r="D69" s="4"/>
      <c r="E69" s="5"/>
      <c r="F69" s="2"/>
      <c r="G69" s="10"/>
      <c r="H69" s="10"/>
      <c r="I69" s="10"/>
      <c r="J69" s="12"/>
    </row>
    <row r="70" spans="1:68" ht="15" customHeight="1" x14ac:dyDescent="0.35">
      <c r="B70" s="3"/>
      <c r="C70" s="4"/>
      <c r="D70" s="4"/>
      <c r="E70" s="5"/>
      <c r="F70" s="2"/>
      <c r="G70" s="2"/>
      <c r="H70" s="2"/>
      <c r="I70" s="2"/>
      <c r="J70" s="6"/>
    </row>
    <row r="71" spans="1:68" ht="15" customHeight="1" x14ac:dyDescent="0.35">
      <c r="B71" s="3"/>
      <c r="C71" s="4"/>
      <c r="D71" s="4"/>
      <c r="E71" s="5"/>
      <c r="F71" s="2"/>
      <c r="G71" s="2"/>
      <c r="H71" s="2"/>
      <c r="I71" s="2"/>
      <c r="J71" s="6"/>
    </row>
    <row r="72" spans="1:68" ht="15" customHeight="1" x14ac:dyDescent="0.35">
      <c r="B72" s="3"/>
      <c r="C72" s="4"/>
      <c r="D72" s="4"/>
      <c r="E72" s="5"/>
      <c r="F72" s="2"/>
      <c r="G72" s="2"/>
      <c r="H72" s="2"/>
      <c r="I72" s="2"/>
      <c r="J72" s="6"/>
    </row>
    <row r="73" spans="1:68" s="24" customFormat="1" ht="15" customHeight="1" x14ac:dyDescent="0.35">
      <c r="A73" s="10"/>
      <c r="B73" s="3"/>
      <c r="C73" s="4"/>
      <c r="D73" s="4"/>
      <c r="E73" s="5"/>
      <c r="F73" s="10"/>
      <c r="G73" s="2"/>
      <c r="H73" s="2"/>
      <c r="I73" s="2"/>
      <c r="J73" s="6"/>
      <c r="K73" s="13"/>
      <c r="L73" s="13"/>
      <c r="M73" s="13"/>
      <c r="N73" s="13"/>
      <c r="O73" s="13"/>
      <c r="P73" s="13"/>
      <c r="Q73" s="1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row>
    <row r="74" spans="1:68" s="24" customFormat="1" ht="15" customHeight="1" x14ac:dyDescent="0.35">
      <c r="A74" s="10"/>
      <c r="B74" s="3"/>
      <c r="C74" s="4"/>
      <c r="D74" s="4"/>
      <c r="E74" s="5"/>
      <c r="F74" s="10"/>
      <c r="G74" s="2"/>
      <c r="H74" s="2"/>
      <c r="I74" s="2"/>
      <c r="J74" s="6"/>
      <c r="K74" s="13"/>
      <c r="L74" s="13"/>
      <c r="M74" s="13"/>
      <c r="N74" s="13"/>
      <c r="O74" s="13"/>
      <c r="P74" s="13"/>
      <c r="Q74" s="1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row>
    <row r="75" spans="1:68" ht="15" customHeight="1" x14ac:dyDescent="0.35">
      <c r="F75" s="2"/>
      <c r="I75" s="2"/>
      <c r="J75" s="6"/>
    </row>
    <row r="76" spans="1:68" ht="15" customHeight="1" x14ac:dyDescent="0.35">
      <c r="F76" s="24"/>
      <c r="I76" s="2"/>
      <c r="J76" s="6"/>
    </row>
    <row r="77" spans="1:68" ht="15" customHeight="1" x14ac:dyDescent="0.35">
      <c r="I77" s="2"/>
      <c r="J77" s="6"/>
    </row>
    <row r="78" spans="1:68" ht="15" customHeight="1" x14ac:dyDescent="0.35">
      <c r="I78" s="2"/>
      <c r="J78" s="6"/>
    </row>
    <row r="79" spans="1:68" ht="15" customHeight="1" x14ac:dyDescent="0.35">
      <c r="G79" s="24"/>
      <c r="H79" s="24"/>
      <c r="I79" s="10"/>
      <c r="J79" s="12"/>
    </row>
    <row r="80" spans="1:68" ht="15" customHeight="1" x14ac:dyDescent="0.35">
      <c r="G80" s="24"/>
      <c r="H80" s="24"/>
      <c r="I80" s="10"/>
      <c r="J80" s="12"/>
    </row>
    <row r="81" spans="1:68" ht="15" customHeight="1" x14ac:dyDescent="0.35">
      <c r="I81" s="2"/>
      <c r="J81" s="6"/>
    </row>
    <row r="82" spans="1:68" ht="15" customHeight="1" x14ac:dyDescent="0.35">
      <c r="I82" s="2"/>
      <c r="J82" s="6"/>
    </row>
    <row r="83" spans="1:68" ht="15" customHeight="1" x14ac:dyDescent="0.35">
      <c r="I83" s="2"/>
      <c r="J83" s="6"/>
    </row>
    <row r="84" spans="1:68" s="24" customFormat="1" ht="15" customHeight="1" x14ac:dyDescent="0.35">
      <c r="A84" s="10"/>
      <c r="B84" s="30"/>
      <c r="C84" s="28"/>
      <c r="D84" s="28"/>
      <c r="E84" s="29"/>
      <c r="G84" s="9"/>
      <c r="H84" s="9"/>
      <c r="I84" s="2"/>
      <c r="J84" s="6"/>
      <c r="K84" s="13"/>
      <c r="L84" s="13"/>
      <c r="M84" s="13"/>
      <c r="N84" s="13"/>
      <c r="O84" s="13"/>
      <c r="P84" s="13"/>
      <c r="Q84" s="1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row>
    <row r="85" spans="1:68" s="24" customFormat="1" ht="15" customHeight="1" x14ac:dyDescent="0.35">
      <c r="A85" s="10"/>
      <c r="B85" s="30"/>
      <c r="C85" s="28"/>
      <c r="D85" s="28"/>
      <c r="E85" s="29"/>
      <c r="G85" s="9"/>
      <c r="H85" s="9"/>
      <c r="I85" s="2"/>
      <c r="J85" s="6"/>
      <c r="K85" s="13"/>
      <c r="L85" s="13"/>
      <c r="M85" s="13"/>
      <c r="N85" s="13"/>
      <c r="O85" s="13"/>
      <c r="P85" s="13"/>
      <c r="Q85" s="1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row>
    <row r="86" spans="1:68" ht="15" customHeight="1" x14ac:dyDescent="0.35">
      <c r="G86" s="24"/>
      <c r="H86" s="24"/>
      <c r="I86" s="10"/>
      <c r="J86" s="12"/>
    </row>
    <row r="87" spans="1:68" ht="15" customHeight="1" x14ac:dyDescent="0.35">
      <c r="F87" s="24"/>
      <c r="G87" s="24"/>
      <c r="H87" s="24"/>
      <c r="I87" s="10"/>
      <c r="J87" s="12"/>
    </row>
    <row r="88" spans="1:68" ht="15" customHeight="1" x14ac:dyDescent="0.35">
      <c r="G88" s="24"/>
      <c r="H88" s="24"/>
      <c r="I88" s="10"/>
      <c r="J88" s="12"/>
    </row>
    <row r="89" spans="1:68" ht="15" customHeight="1" x14ac:dyDescent="0.35">
      <c r="G89" s="24"/>
      <c r="H89" s="24"/>
      <c r="I89" s="10"/>
      <c r="J89" s="12"/>
    </row>
    <row r="90" spans="1:68" ht="15" customHeight="1" x14ac:dyDescent="0.35">
      <c r="G90" s="24"/>
      <c r="H90" s="24"/>
      <c r="I90" s="10"/>
      <c r="J90" s="12"/>
    </row>
    <row r="91" spans="1:68" ht="15" customHeight="1" x14ac:dyDescent="0.35">
      <c r="I91" s="2"/>
      <c r="J91" s="6"/>
    </row>
    <row r="92" spans="1:68" ht="15" customHeight="1" x14ac:dyDescent="0.35">
      <c r="I92" s="2"/>
      <c r="J92" s="6"/>
    </row>
    <row r="93" spans="1:68" ht="15" customHeight="1" x14ac:dyDescent="0.35">
      <c r="I93" s="2"/>
      <c r="J93" s="6"/>
    </row>
    <row r="94" spans="1:68" ht="15" customHeight="1" x14ac:dyDescent="0.35">
      <c r="I94" s="2"/>
      <c r="J94" s="6"/>
    </row>
    <row r="95" spans="1:68" s="24" customFormat="1" ht="15" customHeight="1" x14ac:dyDescent="0.35">
      <c r="A95" s="10"/>
      <c r="B95" s="30"/>
      <c r="C95" s="28"/>
      <c r="D95" s="28"/>
      <c r="E95" s="29"/>
      <c r="G95" s="9"/>
      <c r="H95" s="9"/>
      <c r="I95" s="2"/>
      <c r="J95" s="6"/>
      <c r="K95" s="13"/>
      <c r="L95" s="13"/>
      <c r="M95" s="13"/>
      <c r="N95" s="13"/>
      <c r="O95" s="13"/>
      <c r="P95" s="13"/>
      <c r="Q95" s="1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c r="BG95" s="23"/>
      <c r="BH95" s="23"/>
      <c r="BI95" s="23"/>
      <c r="BJ95" s="23"/>
      <c r="BK95" s="23"/>
      <c r="BL95" s="23"/>
      <c r="BM95" s="23"/>
      <c r="BN95" s="23"/>
      <c r="BO95" s="23"/>
      <c r="BP95" s="23"/>
    </row>
    <row r="96" spans="1:68" s="24" customFormat="1" ht="15" customHeight="1" x14ac:dyDescent="0.35">
      <c r="A96" s="10"/>
      <c r="B96" s="30"/>
      <c r="C96" s="28"/>
      <c r="D96" s="28"/>
      <c r="E96" s="29"/>
      <c r="G96" s="9"/>
      <c r="H96" s="9"/>
      <c r="I96" s="2"/>
      <c r="J96" s="6"/>
      <c r="K96" s="13"/>
      <c r="L96" s="13"/>
      <c r="M96" s="13"/>
      <c r="N96" s="13"/>
      <c r="O96" s="13"/>
      <c r="P96" s="13"/>
      <c r="Q96" s="1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c r="BG96" s="23"/>
      <c r="BH96" s="23"/>
      <c r="BI96" s="23"/>
      <c r="BJ96" s="23"/>
      <c r="BK96" s="23"/>
      <c r="BL96" s="23"/>
      <c r="BM96" s="23"/>
      <c r="BN96" s="23"/>
      <c r="BO96" s="23"/>
      <c r="BP96" s="23"/>
    </row>
    <row r="97" spans="1:68" ht="15" customHeight="1" x14ac:dyDescent="0.35">
      <c r="I97" s="2"/>
      <c r="J97" s="6"/>
    </row>
    <row r="98" spans="1:68" ht="15" customHeight="1" x14ac:dyDescent="0.35">
      <c r="F98" s="24"/>
      <c r="I98" s="2"/>
      <c r="J98" s="6"/>
    </row>
    <row r="99" spans="1:68" ht="15" customHeight="1" x14ac:dyDescent="0.35">
      <c r="I99" s="2"/>
      <c r="J99" s="6"/>
    </row>
    <row r="100" spans="1:68" ht="15" customHeight="1" x14ac:dyDescent="0.35">
      <c r="I100" s="2"/>
      <c r="J100" s="6"/>
    </row>
    <row r="101" spans="1:68" ht="15" customHeight="1" x14ac:dyDescent="0.35">
      <c r="I101" s="2"/>
      <c r="J101" s="6"/>
    </row>
    <row r="102" spans="1:68" s="24" customFormat="1" ht="15" customHeight="1" x14ac:dyDescent="0.35">
      <c r="A102" s="10"/>
      <c r="B102" s="30"/>
      <c r="C102" s="28"/>
      <c r="D102" s="28"/>
      <c r="E102" s="29"/>
      <c r="G102" s="9"/>
      <c r="H102" s="9"/>
      <c r="I102" s="2"/>
      <c r="J102" s="6"/>
      <c r="K102" s="13"/>
      <c r="L102" s="13"/>
      <c r="M102" s="13"/>
      <c r="N102" s="13"/>
      <c r="O102" s="13"/>
      <c r="P102" s="13"/>
      <c r="Q102" s="13"/>
      <c r="R102" s="23"/>
      <c r="S102" s="23"/>
      <c r="T102" s="23"/>
      <c r="U102" s="23"/>
      <c r="V102" s="23"/>
      <c r="W102" s="23"/>
      <c r="X102" s="23"/>
      <c r="Y102" s="23"/>
      <c r="Z102" s="23"/>
      <c r="AA102" s="23"/>
      <c r="AB102" s="23"/>
      <c r="AC102" s="23"/>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c r="BG102" s="23"/>
      <c r="BH102" s="23"/>
      <c r="BI102" s="23"/>
      <c r="BJ102" s="23"/>
      <c r="BK102" s="23"/>
      <c r="BL102" s="23"/>
      <c r="BM102" s="23"/>
      <c r="BN102" s="23"/>
      <c r="BO102" s="23"/>
      <c r="BP102" s="23"/>
    </row>
    <row r="103" spans="1:68" s="24" customFormat="1" ht="15" customHeight="1" x14ac:dyDescent="0.35">
      <c r="A103" s="10"/>
      <c r="B103" s="30"/>
      <c r="C103" s="28"/>
      <c r="D103" s="28"/>
      <c r="E103" s="29"/>
      <c r="G103" s="9"/>
      <c r="H103" s="9"/>
      <c r="I103" s="2"/>
      <c r="J103" s="6"/>
      <c r="K103" s="13"/>
      <c r="L103" s="13"/>
      <c r="M103" s="13"/>
      <c r="N103" s="13"/>
      <c r="O103" s="13"/>
      <c r="P103" s="13"/>
      <c r="Q103" s="13"/>
      <c r="R103" s="23"/>
      <c r="S103" s="23"/>
      <c r="T103" s="23"/>
      <c r="U103" s="23"/>
      <c r="V103" s="23"/>
      <c r="W103" s="23"/>
      <c r="X103" s="23"/>
      <c r="Y103" s="23"/>
      <c r="Z103" s="23"/>
      <c r="AA103" s="23"/>
      <c r="AB103" s="23"/>
      <c r="AC103" s="23"/>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c r="BG103" s="23"/>
      <c r="BH103" s="23"/>
      <c r="BI103" s="23"/>
      <c r="BJ103" s="23"/>
      <c r="BK103" s="23"/>
      <c r="BL103" s="23"/>
      <c r="BM103" s="23"/>
      <c r="BN103" s="23"/>
      <c r="BO103" s="23"/>
      <c r="BP103" s="23"/>
    </row>
    <row r="104" spans="1:68" s="24" customFormat="1" ht="15" customHeight="1" x14ac:dyDescent="0.35">
      <c r="A104" s="10"/>
      <c r="B104" s="30"/>
      <c r="C104" s="28"/>
      <c r="D104" s="28"/>
      <c r="E104" s="29"/>
      <c r="G104" s="9"/>
      <c r="H104" s="9"/>
      <c r="I104" s="2"/>
      <c r="J104" s="6"/>
      <c r="K104" s="13"/>
      <c r="L104" s="13"/>
      <c r="M104" s="13"/>
      <c r="N104" s="13"/>
      <c r="O104" s="13"/>
      <c r="P104" s="13"/>
      <c r="Q104" s="1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c r="BG104" s="23"/>
      <c r="BH104" s="23"/>
      <c r="BI104" s="23"/>
      <c r="BJ104" s="23"/>
      <c r="BK104" s="23"/>
      <c r="BL104" s="23"/>
      <c r="BM104" s="23"/>
      <c r="BN104" s="23"/>
      <c r="BO104" s="23"/>
      <c r="BP104" s="23"/>
    </row>
    <row r="105" spans="1:68" s="24" customFormat="1" ht="15" customHeight="1" x14ac:dyDescent="0.35">
      <c r="A105" s="10"/>
      <c r="B105" s="30"/>
      <c r="C105" s="28"/>
      <c r="D105" s="28"/>
      <c r="E105" s="29"/>
      <c r="G105" s="9"/>
      <c r="H105" s="9"/>
      <c r="I105" s="2"/>
      <c r="J105" s="6"/>
      <c r="K105" s="13"/>
      <c r="L105" s="13"/>
      <c r="M105" s="13"/>
      <c r="N105" s="13"/>
      <c r="O105" s="13"/>
      <c r="P105" s="13"/>
      <c r="Q105" s="13"/>
      <c r="R105" s="23"/>
      <c r="S105" s="23"/>
      <c r="T105" s="23"/>
      <c r="U105" s="23"/>
      <c r="V105" s="23"/>
      <c r="W105" s="23"/>
      <c r="X105" s="23"/>
      <c r="Y105" s="23"/>
      <c r="Z105" s="23"/>
      <c r="AA105" s="23"/>
      <c r="AB105" s="23"/>
      <c r="AC105" s="23"/>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c r="BG105" s="23"/>
      <c r="BH105" s="23"/>
      <c r="BI105" s="23"/>
      <c r="BJ105" s="23"/>
      <c r="BK105" s="23"/>
      <c r="BL105" s="23"/>
      <c r="BM105" s="23"/>
      <c r="BN105" s="23"/>
      <c r="BO105" s="23"/>
      <c r="BP105" s="23"/>
    </row>
    <row r="106" spans="1:68" s="24" customFormat="1" ht="20.25" customHeight="1" x14ac:dyDescent="0.35">
      <c r="A106" s="10"/>
      <c r="B106" s="30"/>
      <c r="C106" s="28"/>
      <c r="D106" s="28"/>
      <c r="E106" s="29"/>
      <c r="G106" s="9"/>
      <c r="H106" s="9"/>
      <c r="I106" s="2"/>
      <c r="J106" s="6"/>
      <c r="K106" s="13"/>
      <c r="L106" s="13"/>
      <c r="M106" s="13"/>
      <c r="N106" s="13"/>
      <c r="O106" s="13"/>
      <c r="P106" s="13"/>
      <c r="Q106" s="13"/>
      <c r="R106" s="23"/>
      <c r="S106" s="23"/>
      <c r="T106" s="23"/>
      <c r="U106" s="23"/>
      <c r="V106" s="23"/>
      <c r="W106" s="23"/>
      <c r="X106" s="23"/>
      <c r="Y106" s="23"/>
      <c r="Z106" s="23"/>
      <c r="AA106" s="23"/>
      <c r="AB106" s="23"/>
      <c r="AC106" s="23"/>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c r="BG106" s="23"/>
      <c r="BH106" s="23"/>
      <c r="BI106" s="23"/>
      <c r="BJ106" s="23"/>
      <c r="BK106" s="23"/>
      <c r="BL106" s="23"/>
      <c r="BM106" s="23"/>
      <c r="BN106" s="23"/>
      <c r="BO106" s="23"/>
      <c r="BP106" s="23"/>
    </row>
    <row r="107" spans="1:68" ht="25.25" customHeight="1" x14ac:dyDescent="0.35"/>
    <row r="108" spans="1:68" ht="25.25" customHeight="1" x14ac:dyDescent="0.35"/>
    <row r="109" spans="1:68" ht="54" customHeight="1" x14ac:dyDescent="0.35"/>
    <row r="110" spans="1:68" ht="50" customHeight="1" x14ac:dyDescent="0.35"/>
    <row r="111" spans="1:68" ht="35" customHeight="1" x14ac:dyDescent="0.35"/>
    <row r="112" spans="1:68" ht="35" customHeight="1" x14ac:dyDescent="0.35"/>
    <row r="113" ht="35" customHeight="1" x14ac:dyDescent="0.35"/>
    <row r="114" ht="35" customHeight="1" x14ac:dyDescent="0.35"/>
  </sheetData>
  <sheetProtection algorithmName="SHA-512" hashValue="vw4y+o0Ef/MT50kDQc9wVzX9i1WG++6tX7Lb6c/rgSSABY9lrWk2D+VhMbL+ZwrHdAkKyPzAnpvwbK0JN+8PrA==" saltValue="rkZr1ir5ZV6ICgC3gowz0Q==" spinCount="100000" sheet="1" objects="1" scenarios="1" selectLockedCells="1" selectUnlockedCells="1"/>
  <mergeCells count="91">
    <mergeCell ref="G47:H47"/>
    <mergeCell ref="G48:H48"/>
    <mergeCell ref="G49:H49"/>
    <mergeCell ref="G50:H50"/>
    <mergeCell ref="G51:H51"/>
    <mergeCell ref="I47:J47"/>
    <mergeCell ref="I48:J48"/>
    <mergeCell ref="I49:J49"/>
    <mergeCell ref="I50:J50"/>
    <mergeCell ref="I51:J51"/>
    <mergeCell ref="C7:D7"/>
    <mergeCell ref="H7:I7"/>
    <mergeCell ref="B2:J2"/>
    <mergeCell ref="B5:C5"/>
    <mergeCell ref="G5:H5"/>
    <mergeCell ref="C6:D6"/>
    <mergeCell ref="H6:I6"/>
    <mergeCell ref="B14:C14"/>
    <mergeCell ref="H14:I14"/>
    <mergeCell ref="C8:D8"/>
    <mergeCell ref="H8:I8"/>
    <mergeCell ref="C9:D9"/>
    <mergeCell ref="H9:I9"/>
    <mergeCell ref="C10:D10"/>
    <mergeCell ref="H10:I10"/>
    <mergeCell ref="C11:D11"/>
    <mergeCell ref="H11:I11"/>
    <mergeCell ref="C12:D12"/>
    <mergeCell ref="H12:I12"/>
    <mergeCell ref="H13:I13"/>
    <mergeCell ref="C22:D22"/>
    <mergeCell ref="H22:I22"/>
    <mergeCell ref="C15:D15"/>
    <mergeCell ref="H15:I15"/>
    <mergeCell ref="C16:D16"/>
    <mergeCell ref="H16:I16"/>
    <mergeCell ref="C17:D17"/>
    <mergeCell ref="C18:D18"/>
    <mergeCell ref="G18:H18"/>
    <mergeCell ref="H19:I19"/>
    <mergeCell ref="B20:C20"/>
    <mergeCell ref="H20:I20"/>
    <mergeCell ref="C21:D21"/>
    <mergeCell ref="H21:I21"/>
    <mergeCell ref="C23:D23"/>
    <mergeCell ref="H23:I23"/>
    <mergeCell ref="C24:D24"/>
    <mergeCell ref="H24:I24"/>
    <mergeCell ref="C25:D25"/>
    <mergeCell ref="H25:I25"/>
    <mergeCell ref="C26:D26"/>
    <mergeCell ref="G27:H27"/>
    <mergeCell ref="B28:C28"/>
    <mergeCell ref="H28:I28"/>
    <mergeCell ref="C29:D29"/>
    <mergeCell ref="H29:I29"/>
    <mergeCell ref="C36:D36"/>
    <mergeCell ref="G36:H36"/>
    <mergeCell ref="C30:D30"/>
    <mergeCell ref="H30:I30"/>
    <mergeCell ref="C31:D31"/>
    <mergeCell ref="H31:I31"/>
    <mergeCell ref="C32:D32"/>
    <mergeCell ref="H32:I32"/>
    <mergeCell ref="C33:D33"/>
    <mergeCell ref="H33:I33"/>
    <mergeCell ref="C34:D34"/>
    <mergeCell ref="H34:I34"/>
    <mergeCell ref="C35:D35"/>
    <mergeCell ref="G46:H46"/>
    <mergeCell ref="C37:D37"/>
    <mergeCell ref="H37:I37"/>
    <mergeCell ref="C38:D38"/>
    <mergeCell ref="H38:I38"/>
    <mergeCell ref="C39:D39"/>
    <mergeCell ref="H39:I39"/>
    <mergeCell ref="G41:H41"/>
    <mergeCell ref="C42:D42"/>
    <mergeCell ref="H42:I42"/>
    <mergeCell ref="C43:D43"/>
    <mergeCell ref="C44:D44"/>
    <mergeCell ref="H43:I43"/>
    <mergeCell ref="H44:I44"/>
    <mergeCell ref="C50:D50"/>
    <mergeCell ref="C51:D51"/>
    <mergeCell ref="C48:D48"/>
    <mergeCell ref="C49:D49"/>
    <mergeCell ref="B41:C41"/>
    <mergeCell ref="C45:D45"/>
    <mergeCell ref="C46:D46"/>
    <mergeCell ref="C47:D4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6BA75-70E1-4A55-AF7B-7E02098B0197}">
  <sheetPr codeName="Sheet4"/>
  <dimension ref="C1:AQ16"/>
  <sheetViews>
    <sheetView topLeftCell="S1" workbookViewId="0">
      <selection activeCell="AJ6" sqref="AJ6"/>
    </sheetView>
  </sheetViews>
  <sheetFormatPr defaultRowHeight="14" x14ac:dyDescent="0.3"/>
  <cols>
    <col min="1" max="2" width="0" hidden="1" customWidth="1"/>
    <col min="3" max="3" width="14.6640625" bestFit="1" customWidth="1"/>
    <col min="9" max="9" width="12.6640625" bestFit="1" customWidth="1"/>
    <col min="10" max="10" width="14.9140625" bestFit="1" customWidth="1"/>
    <col min="11" max="27" width="14.9140625" customWidth="1"/>
    <col min="28" max="28" width="10.9140625" customWidth="1"/>
    <col min="29" max="29" width="14.08203125" customWidth="1"/>
    <col min="31" max="31" width="14.6640625" style="103" bestFit="1" customWidth="1"/>
    <col min="32" max="32" width="11.08203125" style="103" bestFit="1" customWidth="1"/>
    <col min="33" max="33" width="11" customWidth="1"/>
    <col min="35" max="35" width="11.9140625" bestFit="1" customWidth="1"/>
  </cols>
  <sheetData>
    <row r="1" spans="3:43" x14ac:dyDescent="0.3">
      <c r="C1" s="39" t="s">
        <v>167</v>
      </c>
      <c r="D1" s="39" t="s">
        <v>167</v>
      </c>
      <c r="E1" s="39" t="s">
        <v>167</v>
      </c>
      <c r="F1" s="39" t="s">
        <v>167</v>
      </c>
      <c r="G1" s="39" t="s">
        <v>167</v>
      </c>
      <c r="H1" s="39" t="s">
        <v>167</v>
      </c>
      <c r="I1" s="39" t="s">
        <v>167</v>
      </c>
      <c r="J1" s="39" t="s">
        <v>167</v>
      </c>
      <c r="K1" s="39" t="s">
        <v>167</v>
      </c>
      <c r="L1" s="39" t="s">
        <v>167</v>
      </c>
      <c r="M1" s="39" t="s">
        <v>167</v>
      </c>
      <c r="N1" s="39" t="s">
        <v>167</v>
      </c>
      <c r="O1" s="39" t="s">
        <v>167</v>
      </c>
      <c r="P1" s="39" t="s">
        <v>167</v>
      </c>
      <c r="Q1" s="39" t="s">
        <v>167</v>
      </c>
      <c r="R1" s="39" t="s">
        <v>167</v>
      </c>
      <c r="S1" s="39" t="s">
        <v>167</v>
      </c>
      <c r="T1" s="39" t="s">
        <v>167</v>
      </c>
      <c r="U1" s="39" t="s">
        <v>167</v>
      </c>
      <c r="V1" s="39" t="s">
        <v>167</v>
      </c>
      <c r="W1" s="39" t="s">
        <v>167</v>
      </c>
      <c r="X1" s="39" t="s">
        <v>167</v>
      </c>
      <c r="Y1" s="39" t="s">
        <v>167</v>
      </c>
      <c r="Z1" s="39" t="s">
        <v>167</v>
      </c>
      <c r="AA1" s="39" t="s">
        <v>167</v>
      </c>
      <c r="AB1" s="39" t="s">
        <v>167</v>
      </c>
      <c r="AC1" s="39"/>
      <c r="AD1" s="39" t="s">
        <v>167</v>
      </c>
      <c r="AE1" s="102" t="s">
        <v>208</v>
      </c>
      <c r="AF1" s="102" t="s">
        <v>260</v>
      </c>
      <c r="AG1" s="39" t="s">
        <v>208</v>
      </c>
      <c r="AH1" s="39" t="s">
        <v>269</v>
      </c>
      <c r="AI1" s="39" t="s">
        <v>167</v>
      </c>
    </row>
    <row r="2" spans="3:43" x14ac:dyDescent="0.3">
      <c r="C2" s="39" t="s">
        <v>177</v>
      </c>
      <c r="D2" s="39" t="s">
        <v>168</v>
      </c>
      <c r="E2" s="39" t="s">
        <v>170</v>
      </c>
      <c r="F2" s="39" t="s">
        <v>170</v>
      </c>
      <c r="G2" s="39" t="s">
        <v>173</v>
      </c>
      <c r="H2" s="39" t="s">
        <v>173</v>
      </c>
      <c r="I2" s="39" t="s">
        <v>211</v>
      </c>
      <c r="J2" s="85" t="s">
        <v>214</v>
      </c>
      <c r="K2" s="85" t="s">
        <v>216</v>
      </c>
      <c r="L2" s="85" t="s">
        <v>219</v>
      </c>
      <c r="M2" s="85" t="s">
        <v>272</v>
      </c>
      <c r="N2" s="85" t="s">
        <v>288</v>
      </c>
      <c r="O2" s="85" t="s">
        <v>223</v>
      </c>
      <c r="P2" s="85" t="s">
        <v>228</v>
      </c>
      <c r="Q2" s="85" t="s">
        <v>231</v>
      </c>
      <c r="R2" s="85" t="s">
        <v>233</v>
      </c>
      <c r="S2" s="85" t="s">
        <v>234</v>
      </c>
      <c r="T2" s="85" t="s">
        <v>231</v>
      </c>
      <c r="U2" s="85" t="s">
        <v>289</v>
      </c>
      <c r="V2" s="85" t="s">
        <v>237</v>
      </c>
      <c r="W2" s="85" t="s">
        <v>239</v>
      </c>
      <c r="X2" s="85" t="s">
        <v>241</v>
      </c>
      <c r="Y2" s="85" t="s">
        <v>244</v>
      </c>
      <c r="Z2" s="85" t="s">
        <v>245</v>
      </c>
      <c r="AA2" s="85" t="s">
        <v>248</v>
      </c>
      <c r="AB2" s="39" t="s">
        <v>252</v>
      </c>
      <c r="AC2" s="39" t="s">
        <v>194</v>
      </c>
      <c r="AD2" s="85" t="s">
        <v>259</v>
      </c>
      <c r="AE2" s="104" t="s">
        <v>208</v>
      </c>
      <c r="AF2" s="39" t="s">
        <v>252</v>
      </c>
      <c r="AG2" s="102" t="s">
        <v>208</v>
      </c>
      <c r="AH2" s="79" t="s">
        <v>270</v>
      </c>
      <c r="AI2" s="79" t="s">
        <v>307</v>
      </c>
      <c r="AJ2" s="79"/>
      <c r="AK2" s="79"/>
      <c r="AL2" s="79"/>
      <c r="AM2" s="79"/>
      <c r="AN2" s="79"/>
      <c r="AO2" s="79"/>
      <c r="AP2" s="79"/>
      <c r="AQ2" s="80"/>
    </row>
    <row r="3" spans="3:43" x14ac:dyDescent="0.3">
      <c r="C3" s="39" t="s">
        <v>178</v>
      </c>
      <c r="D3" s="39" t="s">
        <v>169</v>
      </c>
      <c r="E3" s="39" t="s">
        <v>171</v>
      </c>
      <c r="F3" s="39" t="s">
        <v>171</v>
      </c>
      <c r="G3" s="39" t="s">
        <v>174</v>
      </c>
      <c r="H3" s="39" t="s">
        <v>174</v>
      </c>
      <c r="I3" s="39" t="s">
        <v>212</v>
      </c>
      <c r="J3" s="85" t="s">
        <v>215</v>
      </c>
      <c r="K3" s="85" t="s">
        <v>217</v>
      </c>
      <c r="L3" s="85" t="s">
        <v>220</v>
      </c>
      <c r="M3" s="85" t="s">
        <v>273</v>
      </c>
      <c r="N3" s="85" t="s">
        <v>289</v>
      </c>
      <c r="O3" s="85" t="s">
        <v>224</v>
      </c>
      <c r="P3" s="85" t="s">
        <v>229</v>
      </c>
      <c r="Q3" s="85" t="s">
        <v>232</v>
      </c>
      <c r="R3" s="85" t="s">
        <v>234</v>
      </c>
      <c r="S3" s="85" t="s">
        <v>235</v>
      </c>
      <c r="T3" s="85" t="s">
        <v>232</v>
      </c>
      <c r="U3" s="85" t="s">
        <v>292</v>
      </c>
      <c r="V3" s="85" t="s">
        <v>238</v>
      </c>
      <c r="W3" s="85" t="s">
        <v>240</v>
      </c>
      <c r="X3" s="85" t="s">
        <v>242</v>
      </c>
      <c r="Y3" s="85" t="s">
        <v>240</v>
      </c>
      <c r="Z3" s="85" t="s">
        <v>246</v>
      </c>
      <c r="AA3" s="85" t="s">
        <v>250</v>
      </c>
      <c r="AB3" s="39" t="s">
        <v>253</v>
      </c>
      <c r="AC3" s="39" t="s">
        <v>195</v>
      </c>
      <c r="AD3" s="85" t="s">
        <v>258</v>
      </c>
      <c r="AE3" s="102"/>
      <c r="AF3" s="39" t="s">
        <v>253</v>
      </c>
      <c r="AG3" s="80"/>
      <c r="AH3" s="80" t="s">
        <v>295</v>
      </c>
      <c r="AI3" s="80" t="s">
        <v>308</v>
      </c>
      <c r="AJ3" s="80"/>
      <c r="AK3" s="80"/>
      <c r="AL3" s="80"/>
      <c r="AM3" s="80"/>
      <c r="AN3" s="80"/>
      <c r="AO3" s="80"/>
      <c r="AP3" s="80"/>
      <c r="AQ3" s="80"/>
    </row>
    <row r="4" spans="3:43" x14ac:dyDescent="0.3">
      <c r="C4" s="39"/>
      <c r="F4" s="39" t="s">
        <v>172</v>
      </c>
      <c r="G4" s="39"/>
      <c r="H4" s="39" t="s">
        <v>175</v>
      </c>
      <c r="I4" s="39" t="s">
        <v>213</v>
      </c>
      <c r="J4" s="39"/>
      <c r="K4" s="85" t="s">
        <v>218</v>
      </c>
      <c r="L4" s="85" t="s">
        <v>221</v>
      </c>
      <c r="M4" s="85" t="s">
        <v>274</v>
      </c>
      <c r="N4" s="85" t="s">
        <v>290</v>
      </c>
      <c r="O4" s="85" t="s">
        <v>222</v>
      </c>
      <c r="P4" s="85" t="s">
        <v>230</v>
      </c>
      <c r="Q4" s="85"/>
      <c r="R4" s="85"/>
      <c r="S4" s="85"/>
      <c r="T4" s="85" t="s">
        <v>236</v>
      </c>
      <c r="U4" s="85" t="s">
        <v>293</v>
      </c>
      <c r="V4" s="85"/>
      <c r="W4" s="85"/>
      <c r="X4" s="85" t="s">
        <v>243</v>
      </c>
      <c r="Y4" s="85" t="s">
        <v>279</v>
      </c>
      <c r="Z4" s="85" t="s">
        <v>247</v>
      </c>
      <c r="AA4" s="85" t="s">
        <v>249</v>
      </c>
      <c r="AB4" s="39" t="s">
        <v>208</v>
      </c>
      <c r="AC4" s="39" t="s">
        <v>196</v>
      </c>
      <c r="AE4" s="102"/>
      <c r="AF4" s="39"/>
      <c r="AG4" s="80"/>
      <c r="AH4" s="80"/>
      <c r="AI4" s="80"/>
      <c r="AJ4" s="80"/>
      <c r="AK4" s="80"/>
      <c r="AL4" s="80"/>
      <c r="AM4" s="80"/>
      <c r="AN4" s="80"/>
      <c r="AO4" s="80"/>
      <c r="AP4" s="80"/>
      <c r="AQ4" s="80"/>
    </row>
    <row r="5" spans="3:43" x14ac:dyDescent="0.3">
      <c r="C5" s="39"/>
      <c r="F5" s="39"/>
      <c r="G5" s="39"/>
      <c r="H5" s="39"/>
      <c r="I5" s="39"/>
      <c r="J5" s="39"/>
      <c r="K5" s="39"/>
      <c r="L5" s="39"/>
      <c r="M5" s="39"/>
      <c r="N5" s="85" t="s">
        <v>291</v>
      </c>
      <c r="O5" s="85" t="s">
        <v>225</v>
      </c>
      <c r="P5" s="85"/>
      <c r="Q5" s="85"/>
      <c r="R5" s="85"/>
      <c r="S5" s="85"/>
      <c r="T5" s="85"/>
      <c r="U5" s="85"/>
      <c r="V5" s="85"/>
      <c r="W5" s="85"/>
      <c r="X5" s="85"/>
      <c r="Y5" s="85"/>
      <c r="Z5" s="85"/>
      <c r="AA5" s="85" t="s">
        <v>251</v>
      </c>
      <c r="AC5" s="39" t="s">
        <v>197</v>
      </c>
      <c r="AE5" s="102"/>
      <c r="AF5" s="102"/>
      <c r="AG5" s="79"/>
      <c r="AH5" s="80"/>
      <c r="AI5" s="80"/>
      <c r="AJ5" s="80"/>
      <c r="AK5" s="80"/>
      <c r="AL5" s="80"/>
      <c r="AM5" s="80"/>
      <c r="AN5" s="80"/>
      <c r="AO5" s="80"/>
      <c r="AP5" s="80"/>
      <c r="AQ5" s="80"/>
    </row>
    <row r="6" spans="3:43" x14ac:dyDescent="0.3">
      <c r="C6" s="39"/>
      <c r="F6" s="39"/>
      <c r="G6" s="39"/>
      <c r="H6" s="39"/>
      <c r="I6" s="39"/>
      <c r="J6" s="39"/>
      <c r="K6" s="39"/>
      <c r="L6" s="39"/>
      <c r="M6" s="39"/>
      <c r="N6" s="39"/>
      <c r="O6" s="85" t="s">
        <v>226</v>
      </c>
      <c r="P6" s="85"/>
      <c r="Q6" s="85"/>
      <c r="R6" s="85"/>
      <c r="S6" s="85"/>
      <c r="T6" s="85"/>
      <c r="U6" s="85"/>
      <c r="V6" s="85"/>
      <c r="W6" s="85"/>
      <c r="X6" s="85"/>
      <c r="Y6" s="85"/>
      <c r="Z6" s="85"/>
      <c r="AA6" s="85"/>
      <c r="AC6" s="39" t="s">
        <v>198</v>
      </c>
      <c r="AG6" s="80"/>
      <c r="AH6" s="80"/>
      <c r="AI6" s="80"/>
      <c r="AJ6" s="80"/>
      <c r="AK6" s="80"/>
      <c r="AL6" s="80"/>
      <c r="AM6" s="80"/>
      <c r="AN6" s="80"/>
      <c r="AO6" s="80"/>
      <c r="AP6" s="80"/>
      <c r="AQ6" s="80"/>
    </row>
    <row r="7" spans="3:43" x14ac:dyDescent="0.3">
      <c r="C7" s="39"/>
      <c r="F7" s="39"/>
      <c r="G7" s="39"/>
      <c r="H7" s="39"/>
      <c r="I7" s="39"/>
      <c r="J7" s="39"/>
      <c r="K7" s="39"/>
      <c r="L7" s="39"/>
      <c r="M7" s="39"/>
      <c r="N7" s="39"/>
      <c r="O7" s="85" t="s">
        <v>227</v>
      </c>
      <c r="P7" s="85"/>
      <c r="Q7" s="85"/>
      <c r="R7" s="85"/>
      <c r="S7" s="85"/>
      <c r="T7" s="85"/>
      <c r="U7" s="85"/>
      <c r="V7" s="85"/>
      <c r="W7" s="85"/>
      <c r="X7" s="85"/>
      <c r="Y7" s="85"/>
      <c r="Z7" s="85"/>
      <c r="AA7" s="85"/>
      <c r="AC7" s="39" t="s">
        <v>199</v>
      </c>
      <c r="AE7" s="102"/>
      <c r="AF7" s="102"/>
      <c r="AG7" s="79"/>
      <c r="AH7" s="80"/>
      <c r="AI7" s="80"/>
      <c r="AJ7" s="80"/>
      <c r="AK7" s="80"/>
      <c r="AL7" s="80"/>
      <c r="AM7" s="80"/>
      <c r="AN7" s="80"/>
      <c r="AO7" s="80"/>
      <c r="AP7" s="80"/>
      <c r="AQ7" s="80"/>
    </row>
    <row r="8" spans="3:43" ht="14.5" x14ac:dyDescent="0.35">
      <c r="F8" s="39"/>
      <c r="G8" s="39"/>
      <c r="H8" s="39"/>
      <c r="I8" s="39"/>
      <c r="J8" s="39"/>
      <c r="K8" s="39"/>
      <c r="L8" s="39"/>
      <c r="M8" s="39"/>
      <c r="N8" s="39"/>
      <c r="O8" s="85" t="s">
        <v>275</v>
      </c>
      <c r="P8" s="86"/>
      <c r="Q8" s="86"/>
      <c r="R8" s="86"/>
      <c r="S8" s="86"/>
      <c r="T8" s="86"/>
      <c r="U8" s="86"/>
      <c r="V8" s="86"/>
      <c r="W8" s="86"/>
      <c r="X8" s="86"/>
      <c r="Y8" s="86"/>
      <c r="Z8" s="86"/>
      <c r="AA8" s="86"/>
      <c r="AC8" s="39" t="s">
        <v>200</v>
      </c>
      <c r="AG8" s="80"/>
      <c r="AH8" s="80"/>
      <c r="AI8" s="80"/>
      <c r="AJ8" s="80"/>
      <c r="AK8" s="80"/>
      <c r="AL8" s="80"/>
      <c r="AM8" s="80"/>
      <c r="AN8" s="80"/>
      <c r="AO8" s="80"/>
      <c r="AP8" s="80"/>
      <c r="AQ8" s="80"/>
    </row>
    <row r="9" spans="3:43" x14ac:dyDescent="0.3">
      <c r="F9" s="39"/>
      <c r="G9" s="39"/>
      <c r="H9" s="39"/>
      <c r="I9" s="39"/>
      <c r="J9" s="39"/>
      <c r="K9" s="39"/>
      <c r="L9" s="39"/>
      <c r="M9" s="39"/>
      <c r="N9" s="39"/>
      <c r="O9" s="85" t="s">
        <v>276</v>
      </c>
      <c r="P9" s="39"/>
      <c r="Q9" s="39"/>
      <c r="R9" s="39"/>
      <c r="S9" s="39"/>
      <c r="T9" s="39"/>
      <c r="U9" s="39"/>
      <c r="V9" s="39"/>
      <c r="W9" s="39"/>
      <c r="X9" s="39"/>
      <c r="Y9" s="39"/>
      <c r="Z9" s="39"/>
      <c r="AA9" s="39"/>
      <c r="AC9" s="39" t="s">
        <v>201</v>
      </c>
      <c r="AG9" s="80"/>
      <c r="AH9" s="80"/>
      <c r="AI9" s="80"/>
      <c r="AJ9" s="80"/>
      <c r="AK9" s="80"/>
      <c r="AL9" s="80"/>
      <c r="AM9" s="80"/>
      <c r="AN9" s="80"/>
      <c r="AO9" s="80"/>
      <c r="AP9" s="80"/>
      <c r="AQ9" s="80"/>
    </row>
    <row r="10" spans="3:43" x14ac:dyDescent="0.3">
      <c r="F10" s="39"/>
      <c r="G10" s="39"/>
      <c r="H10" s="39"/>
      <c r="I10" s="39"/>
      <c r="J10" s="39"/>
      <c r="K10" s="39"/>
      <c r="L10" s="39"/>
      <c r="M10" s="39"/>
      <c r="N10" s="39"/>
      <c r="O10" s="85" t="s">
        <v>277</v>
      </c>
      <c r="P10" s="39"/>
      <c r="Q10" s="39"/>
      <c r="R10" s="39"/>
      <c r="S10" s="39"/>
      <c r="T10" s="39"/>
      <c r="U10" s="39"/>
      <c r="V10" s="39"/>
      <c r="W10" s="39"/>
      <c r="X10" s="39"/>
      <c r="Y10" s="39"/>
      <c r="Z10" s="39"/>
      <c r="AA10" s="39"/>
      <c r="AC10" s="39" t="s">
        <v>202</v>
      </c>
      <c r="AG10" s="80"/>
      <c r="AH10" s="80"/>
      <c r="AI10" s="80"/>
      <c r="AJ10" s="80"/>
      <c r="AK10" s="80"/>
      <c r="AL10" s="80"/>
      <c r="AM10" s="80"/>
      <c r="AN10" s="80"/>
      <c r="AO10" s="80"/>
      <c r="AP10" s="80"/>
      <c r="AQ10" s="80"/>
    </row>
    <row r="11" spans="3:43" x14ac:dyDescent="0.3">
      <c r="O11" s="85" t="s">
        <v>278</v>
      </c>
      <c r="AC11" s="39" t="s">
        <v>203</v>
      </c>
    </row>
    <row r="12" spans="3:43" x14ac:dyDescent="0.3">
      <c r="AC12" s="39" t="s">
        <v>204</v>
      </c>
    </row>
    <row r="13" spans="3:43" x14ac:dyDescent="0.3">
      <c r="AC13" s="39" t="s">
        <v>205</v>
      </c>
    </row>
    <row r="14" spans="3:43" x14ac:dyDescent="0.3">
      <c r="AC14" s="39" t="s">
        <v>206</v>
      </c>
    </row>
    <row r="15" spans="3:43" x14ac:dyDescent="0.3">
      <c r="AC15" s="39" t="s">
        <v>207</v>
      </c>
    </row>
    <row r="16" spans="3:43" x14ac:dyDescent="0.3">
      <c r="AC16" s="39"/>
    </row>
  </sheetData>
  <sheetProtection algorithmName="SHA-512" hashValue="ajiZ9je4gHVa4PfByH1mlmXVHLyqQBTk10hXUJ5cT+hTD5U0ISXwDKQ7xKlQGXPtXtrjJ2is8Lv50iGl4goDoA==" saltValue="qs238llrb6GitB+EhaFM0g==" spinCount="100000" sheet="1" objects="1" scenarios="1" selectLockedCells="1" selectUnlockedCells="1"/>
  <phoneticPr fontId="19" type="noConversion"/>
  <dataValidations count="2">
    <dataValidation type="list" allowBlank="1" showInputMessage="1" showErrorMessage="1" sqref="AG1" xr:uid="{74B5C42B-E144-4754-876D-D1042F3D55E5}">
      <formula1>$AE$1:$AF$1</formula1>
    </dataValidation>
    <dataValidation type="list" allowBlank="1" showInputMessage="1" showErrorMessage="1" sqref="AG2" xr:uid="{B820ECFD-AFE3-4B17-8F79-25777076E6FD}">
      <formula1>INDEX(AE2:AF3,,MATCH($AG$1,$AE$1:$AF$1,0))</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 Project Information Form</vt:lpstr>
      <vt:lpstr>2. SITES Credit Submission Form</vt:lpstr>
      <vt:lpstr>3. SITES Scorecard Summary</vt:lpstr>
      <vt:lpstr>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Danielle Pieranunzi</dc:creator>
  <cp:keywords/>
  <dc:description/>
  <cp:lastModifiedBy>Angela DeRose</cp:lastModifiedBy>
  <cp:revision/>
  <dcterms:created xsi:type="dcterms:W3CDTF">2021-05-05T16:27:55Z</dcterms:created>
  <dcterms:modified xsi:type="dcterms:W3CDTF">2024-09-17T17:31:20Z</dcterms:modified>
  <cp:category/>
  <cp:contentStatus/>
</cp:coreProperties>
</file>